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1665" windowWidth="11340" windowHeight="2625" tabRatio="961" firstSheet="10" activeTab="24"/>
  </bookViews>
  <sheets>
    <sheet name="Cover page" sheetId="68" r:id="rId1"/>
    <sheet name="Table of contents" sheetId="67" r:id="rId2"/>
    <sheet name="Figure 2.1" sheetId="55" r:id="rId3"/>
    <sheet name="Table 2.1" sheetId="19" r:id="rId4"/>
    <sheet name="Figure 2.2" sheetId="45" r:id="rId5"/>
    <sheet name="Table 2.2" sheetId="18" r:id="rId6"/>
    <sheet name="Figure 2.3" sheetId="64" r:id="rId7"/>
    <sheet name="Table 2.3" sheetId="17" r:id="rId8"/>
    <sheet name="Table 2.4" sheetId="16" r:id="rId9"/>
    <sheet name="Table 2.4a" sheetId="53" r:id="rId10"/>
    <sheet name="Table 2.5" sheetId="15" r:id="rId11"/>
    <sheet name="Figure 3.1" sheetId="41" r:id="rId12"/>
    <sheet name="Table 3.1" sheetId="1" r:id="rId13"/>
    <sheet name="Table 3.2" sheetId="2" r:id="rId14"/>
    <sheet name="Table 3.3" sheetId="4" r:id="rId15"/>
    <sheet name="Figure 3.2" sheetId="48" r:id="rId16"/>
    <sheet name="Table 3.4" sheetId="5" r:id="rId17"/>
    <sheet name="Table 3.5" sheetId="6" r:id="rId18"/>
    <sheet name="Table 3.6" sheetId="7" r:id="rId19"/>
    <sheet name="Table 3.7" sheetId="8" r:id="rId20"/>
    <sheet name="Table 3.7a" sheetId="56" r:id="rId21"/>
    <sheet name="Table 3.8" sheetId="9" r:id="rId22"/>
    <sheet name="Table 3.8a" sheetId="62" r:id="rId23"/>
    <sheet name="Table 3.8b" sheetId="58" r:id="rId24"/>
    <sheet name="Table 3.9" sheetId="10" r:id="rId25"/>
    <sheet name="Figure 4.1" sheetId="44" r:id="rId26"/>
    <sheet name="Table 4.1" sheetId="20" r:id="rId27"/>
    <sheet name="Table 4.2" sheetId="21" r:id="rId28"/>
    <sheet name="Table 4.3" sheetId="22" r:id="rId29"/>
    <sheet name="Figure 4.2" sheetId="65" r:id="rId30"/>
    <sheet name="Table 4.4" sheetId="23" r:id="rId31"/>
    <sheet name="Table 4.5" sheetId="24" r:id="rId32"/>
    <sheet name="Table 4.6" sheetId="25" r:id="rId33"/>
    <sheet name="Table 4.7" sheetId="26" r:id="rId34"/>
    <sheet name="Table 4.8" sheetId="27" r:id="rId35"/>
    <sheet name="Table 4.9" sheetId="28" r:id="rId36"/>
    <sheet name="Table 4.10" sheetId="29" r:id="rId37"/>
    <sheet name="Table 4.11" sheetId="30" r:id="rId38"/>
    <sheet name="Table 4.12" sheetId="33" r:id="rId39"/>
    <sheet name="Table 4.13" sheetId="35" r:id="rId40"/>
    <sheet name="Table 4.14a" sheetId="61" r:id="rId41"/>
    <sheet name="Table 4.14b" sheetId="60" r:id="rId42"/>
    <sheet name="Table 4.15" sheetId="37" r:id="rId43"/>
    <sheet name="Table 4.16" sheetId="38" r:id="rId44"/>
    <sheet name="Figure 4.3" sheetId="66" r:id="rId45"/>
  </sheets>
  <externalReferences>
    <externalReference r:id="rId46"/>
    <externalReference r:id="rId47"/>
  </externalReferences>
  <definedNames>
    <definedName name="_ftn1" localSheetId="43">'Table 4.16'!$A$34</definedName>
    <definedName name="_ftnref1" localSheetId="43">'Table 4.16'!#REF!</definedName>
    <definedName name="_xlnm.Print_Area" localSheetId="0">'Cover page'!$A$1:$G$38</definedName>
    <definedName name="_xlnm.Print_Area" localSheetId="2">'Figure 2.1'!$A$1:$L$34</definedName>
    <definedName name="_xlnm.Print_Area" localSheetId="4">'Figure 2.2'!$A$1:$J$27</definedName>
    <definedName name="_xlnm.Print_Area" localSheetId="11">'Figure 3.1'!$A$1:$L$26</definedName>
    <definedName name="_xlnm.Print_Area" localSheetId="15">'Figure 3.2'!$A$1:$O$18</definedName>
    <definedName name="_xlnm.Print_Area" localSheetId="25">'Figure 4.1'!$A$1:$J$25</definedName>
    <definedName name="_xlnm.Print_Area" localSheetId="29">'Figure 4.2'!$A$1:$C$24</definedName>
    <definedName name="_xlnm.Print_Area" localSheetId="5">'Table 2.2'!$A$1:$M$22</definedName>
    <definedName name="_xlnm.Print_Area" localSheetId="12">'Table 3.1'!$A$1:$C$10</definedName>
    <definedName name="_xlnm.Print_Area" localSheetId="14">'Table 3.3'!$A$1:$G$46</definedName>
    <definedName name="_xlnm.Print_Area" localSheetId="16">'Table 3.4'!$A$1:$D$13</definedName>
    <definedName name="_xlnm.Print_Area" localSheetId="18">'Table 3.6'!$A$1:$M$38</definedName>
    <definedName name="_xlnm.Print_Area" localSheetId="20">'Table 3.7a'!$A$1:$U$35</definedName>
    <definedName name="_xlnm.Print_Area" localSheetId="21">'Table 3.8'!$A$1:$E$14</definedName>
    <definedName name="_xlnm.Print_Area" localSheetId="23">'Table 3.8b'!$A$1:$X$25</definedName>
    <definedName name="_xlnm.Print_Area" localSheetId="24">'Table 3.9'!$A$1:$N$15</definedName>
    <definedName name="_xlnm.Print_Area" localSheetId="26">'Table 4.1'!$A$1:$H$13</definedName>
    <definedName name="_xlnm.Print_Area" localSheetId="37">'Table 4.11'!$A$1:$M$23</definedName>
    <definedName name="_xlnm.Print_Area" localSheetId="38">'Table 4.12'!$A$1:$H$13</definedName>
    <definedName name="_xlnm.Print_Area" localSheetId="39">'Table 4.13'!$A$1:$B$12</definedName>
    <definedName name="_xlnm.Print_Area" localSheetId="40">'Table 4.14a'!$A$1:$B$13</definedName>
    <definedName name="_xlnm.Print_Area" localSheetId="27">'Table 4.2'!$A$1:$Q$15</definedName>
    <definedName name="_xlnm.Print_Area" localSheetId="30">'Table 4.4'!$A$1:$U$18</definedName>
    <definedName name="_xlnm.Print_Area" localSheetId="31">'Table 4.5'!$A$1:$F$14</definedName>
    <definedName name="_xlnm.Print_Area" localSheetId="32">'Table 4.6'!$A$1:$G$7</definedName>
    <definedName name="_xlnm.Print_Area" localSheetId="33">'Table 4.7'!$A$1:$B$11</definedName>
    <definedName name="_xlnm.Print_Area" localSheetId="34">'Table 4.8'!$A$1:$L$17</definedName>
    <definedName name="_xlnm.Print_Area" localSheetId="35">'Table 4.9'!$A$1:$AF$40</definedName>
    <definedName name="_xlnm.Print_Area" localSheetId="1">'Table of contents'!$A$1:$C$47</definedName>
  </definedNames>
  <calcPr calcId="145621"/>
</workbook>
</file>

<file path=xl/calcChain.xml><?xml version="1.0" encoding="utf-8"?>
<calcChain xmlns="http://schemas.openxmlformats.org/spreadsheetml/2006/main">
  <c r="X15" i="58" l="1"/>
  <c r="X16" i="58"/>
  <c r="X17" i="58"/>
  <c r="X18" i="58"/>
  <c r="X19" i="58"/>
  <c r="X20" i="58"/>
  <c r="X21" i="58"/>
  <c r="X22" i="58"/>
  <c r="X23" i="58"/>
  <c r="X14" i="58"/>
  <c r="X4" i="58"/>
  <c r="X5" i="58"/>
  <c r="X6" i="58"/>
  <c r="X7" i="58"/>
  <c r="X8" i="58"/>
  <c r="X9" i="58"/>
  <c r="X10" i="58"/>
  <c r="X11" i="58"/>
  <c r="X12" i="58"/>
  <c r="X3" i="58"/>
  <c r="U15" i="58"/>
  <c r="U16" i="58"/>
  <c r="U17" i="58"/>
  <c r="U18" i="58"/>
  <c r="U19" i="58"/>
  <c r="U20" i="58"/>
  <c r="U21" i="58"/>
  <c r="U22" i="58"/>
  <c r="U14" i="58"/>
  <c r="S15" i="58"/>
  <c r="S16" i="58"/>
  <c r="S17" i="58"/>
  <c r="S18" i="58"/>
  <c r="S19" i="58"/>
  <c r="S20" i="58"/>
  <c r="S21" i="58"/>
  <c r="S22" i="58"/>
  <c r="S14" i="58"/>
  <c r="Q15" i="58"/>
  <c r="Q16" i="58"/>
  <c r="Q17" i="58"/>
  <c r="Q18" i="58"/>
  <c r="Q19" i="58"/>
  <c r="Q20" i="58"/>
  <c r="Q21" i="58"/>
  <c r="Q22" i="58"/>
  <c r="Q14" i="58"/>
  <c r="O15" i="58"/>
  <c r="O16" i="58"/>
  <c r="O17" i="58"/>
  <c r="O18" i="58"/>
  <c r="O19" i="58"/>
  <c r="O20" i="58"/>
  <c r="O21" i="58"/>
  <c r="O22" i="58"/>
  <c r="O14" i="58"/>
  <c r="M15" i="58"/>
  <c r="M16" i="58"/>
  <c r="M17" i="58"/>
  <c r="M18" i="58"/>
  <c r="M19" i="58"/>
  <c r="M20" i="58"/>
  <c r="M21" i="58"/>
  <c r="M22" i="58"/>
  <c r="M14" i="58"/>
  <c r="K15" i="58"/>
  <c r="K16" i="58"/>
  <c r="K17" i="58"/>
  <c r="K18" i="58"/>
  <c r="K19" i="58"/>
  <c r="K20" i="58"/>
  <c r="K21" i="58"/>
  <c r="K22" i="58"/>
  <c r="K14" i="58"/>
  <c r="I15" i="58"/>
  <c r="I16" i="58"/>
  <c r="I17" i="58"/>
  <c r="I18" i="58"/>
  <c r="I19" i="58"/>
  <c r="I20" i="58"/>
  <c r="I21" i="58"/>
  <c r="I22" i="58"/>
  <c r="I23" i="58"/>
  <c r="I14" i="58"/>
  <c r="G15" i="58"/>
  <c r="G16" i="58"/>
  <c r="G17" i="58"/>
  <c r="G18" i="58"/>
  <c r="G19" i="58"/>
  <c r="G20" i="58"/>
  <c r="G21" i="58"/>
  <c r="G22" i="58"/>
  <c r="G14" i="58"/>
  <c r="E15" i="58"/>
  <c r="E16" i="58"/>
  <c r="E17" i="58"/>
  <c r="E18" i="58"/>
  <c r="E19" i="58"/>
  <c r="E20" i="58"/>
  <c r="E21" i="58"/>
  <c r="E22" i="58"/>
  <c r="E23" i="58"/>
  <c r="E14" i="58"/>
  <c r="C15" i="58"/>
  <c r="C16" i="58"/>
  <c r="C17" i="58"/>
  <c r="C18" i="58"/>
  <c r="C19" i="58"/>
  <c r="C20" i="58"/>
  <c r="C21" i="58"/>
  <c r="C22" i="58"/>
  <c r="C14" i="58"/>
  <c r="D23" i="58"/>
  <c r="F23" i="58"/>
  <c r="G23" i="58" s="1"/>
  <c r="H23" i="58"/>
  <c r="J23" i="58"/>
  <c r="K23" i="58" s="1"/>
  <c r="L23" i="58"/>
  <c r="M23" i="58" s="1"/>
  <c r="N23" i="58"/>
  <c r="O23" i="58" s="1"/>
  <c r="P23" i="58"/>
  <c r="Q23" i="58" s="1"/>
  <c r="R23" i="58"/>
  <c r="S23" i="58" s="1"/>
  <c r="T23" i="58"/>
  <c r="U23" i="58" s="1"/>
  <c r="B23" i="58"/>
  <c r="C23" i="58" s="1"/>
  <c r="U4" i="58"/>
  <c r="U5" i="58"/>
  <c r="U6" i="58"/>
  <c r="U7" i="58"/>
  <c r="U8" i="58"/>
  <c r="U9" i="58"/>
  <c r="U10" i="58"/>
  <c r="U11" i="58"/>
  <c r="U3" i="58"/>
  <c r="S4" i="58"/>
  <c r="S5" i="58"/>
  <c r="S6" i="58"/>
  <c r="S7" i="58"/>
  <c r="S8" i="58"/>
  <c r="S9" i="58"/>
  <c r="S10" i="58"/>
  <c r="S11" i="58"/>
  <c r="S3" i="58"/>
  <c r="Q4" i="58"/>
  <c r="Q5" i="58"/>
  <c r="Q6" i="58"/>
  <c r="Q7" i="58"/>
  <c r="Q8" i="58"/>
  <c r="Q9" i="58"/>
  <c r="Q10" i="58"/>
  <c r="Q11" i="58"/>
  <c r="Q3" i="58"/>
  <c r="O4" i="58"/>
  <c r="O5" i="58"/>
  <c r="O6" i="58"/>
  <c r="O7" i="58"/>
  <c r="O8" i="58"/>
  <c r="O9" i="58"/>
  <c r="O10" i="58"/>
  <c r="O11" i="58"/>
  <c r="O3" i="58"/>
  <c r="M4" i="58"/>
  <c r="M5" i="58"/>
  <c r="M6" i="58"/>
  <c r="M7" i="58"/>
  <c r="M8" i="58"/>
  <c r="M9" i="58"/>
  <c r="M10" i="58"/>
  <c r="M11" i="58"/>
  <c r="M3" i="58"/>
  <c r="K4" i="58"/>
  <c r="K5" i="58"/>
  <c r="K6" i="58"/>
  <c r="K7" i="58"/>
  <c r="K8" i="58"/>
  <c r="K9" i="58"/>
  <c r="K10" i="58"/>
  <c r="K11" i="58"/>
  <c r="K3" i="58"/>
  <c r="I4" i="58"/>
  <c r="I5" i="58"/>
  <c r="I6" i="58"/>
  <c r="I7" i="58"/>
  <c r="I8" i="58"/>
  <c r="I9" i="58"/>
  <c r="I10" i="58"/>
  <c r="I11" i="58"/>
  <c r="I3" i="58"/>
  <c r="G4" i="58"/>
  <c r="G5" i="58"/>
  <c r="G6" i="58"/>
  <c r="G7" i="58"/>
  <c r="G8" i="58"/>
  <c r="G9" i="58"/>
  <c r="G10" i="58"/>
  <c r="G11" i="58"/>
  <c r="G3" i="58"/>
  <c r="E4" i="58"/>
  <c r="E5" i="58"/>
  <c r="E6" i="58"/>
  <c r="E7" i="58"/>
  <c r="E8" i="58"/>
  <c r="E9" i="58"/>
  <c r="E10" i="58"/>
  <c r="E11" i="58"/>
  <c r="E3" i="58"/>
  <c r="C4" i="58"/>
  <c r="C5" i="58"/>
  <c r="C6" i="58"/>
  <c r="C7" i="58"/>
  <c r="C8" i="58"/>
  <c r="C9" i="58"/>
  <c r="C10" i="58"/>
  <c r="C11" i="58"/>
  <c r="C3" i="58"/>
  <c r="D12" i="58"/>
  <c r="E12" i="58" s="1"/>
  <c r="F12" i="58"/>
  <c r="G12" i="58" s="1"/>
  <c r="H12" i="58"/>
  <c r="I12" i="58" s="1"/>
  <c r="J12" i="58"/>
  <c r="K12" i="58" s="1"/>
  <c r="L12" i="58"/>
  <c r="M12" i="58" s="1"/>
  <c r="N12" i="58"/>
  <c r="O12" i="58" s="1"/>
  <c r="P12" i="58"/>
  <c r="Q12" i="58" s="1"/>
  <c r="R12" i="58"/>
  <c r="S12" i="58" s="1"/>
  <c r="T12" i="58"/>
  <c r="U12" i="58" s="1"/>
  <c r="B12" i="58"/>
  <c r="C12" i="58" s="1"/>
  <c r="F33" i="38" l="1"/>
  <c r="C21" i="30" l="1"/>
  <c r="D21" i="30"/>
  <c r="E21" i="30"/>
  <c r="F21" i="30"/>
  <c r="G21" i="30"/>
  <c r="H21" i="30"/>
  <c r="I21" i="30"/>
  <c r="J21" i="30"/>
  <c r="K21" i="30"/>
  <c r="L21" i="30"/>
  <c r="M21" i="30"/>
  <c r="B21" i="30"/>
  <c r="C15" i="29" l="1"/>
  <c r="D15" i="29"/>
  <c r="E15" i="29"/>
  <c r="F15" i="29"/>
  <c r="G15" i="29"/>
  <c r="H15" i="29"/>
  <c r="I15" i="29"/>
  <c r="J15" i="29"/>
  <c r="K15" i="29"/>
  <c r="L15" i="29"/>
  <c r="M15" i="29"/>
  <c r="N15" i="29"/>
  <c r="B15" i="29"/>
  <c r="M6" i="6" l="1"/>
  <c r="M5" i="6"/>
  <c r="M4" i="6"/>
  <c r="J6" i="6"/>
  <c r="J5" i="6"/>
  <c r="J4" i="6"/>
  <c r="G6" i="6"/>
  <c r="G5" i="6"/>
  <c r="G4" i="6"/>
  <c r="M4" i="18" l="1"/>
  <c r="M5" i="18"/>
  <c r="M6" i="18"/>
  <c r="M7" i="18"/>
  <c r="M8" i="18"/>
  <c r="M9" i="18"/>
  <c r="M10" i="18"/>
  <c r="M11" i="18"/>
  <c r="E4" i="53" l="1"/>
  <c r="E5" i="53"/>
  <c r="E6" i="53"/>
  <c r="E7" i="53"/>
  <c r="E8" i="53"/>
  <c r="E9" i="53"/>
  <c r="E10" i="53"/>
  <c r="E11" i="53"/>
  <c r="E12" i="53"/>
  <c r="E13" i="53"/>
  <c r="E14" i="53"/>
  <c r="E15" i="53"/>
  <c r="E16" i="53"/>
  <c r="E17" i="53"/>
  <c r="E18" i="53"/>
  <c r="E19" i="53"/>
  <c r="E20" i="53"/>
  <c r="E21" i="53"/>
  <c r="E22" i="53"/>
  <c r="E23" i="53"/>
  <c r="E24" i="53"/>
  <c r="E25" i="53"/>
  <c r="E26" i="53"/>
  <c r="E27" i="53"/>
  <c r="E28" i="53"/>
  <c r="E29" i="53"/>
  <c r="E30" i="53"/>
  <c r="E31" i="53"/>
  <c r="E3" i="53"/>
  <c r="D31" i="53"/>
  <c r="D4" i="53"/>
  <c r="D5" i="53"/>
  <c r="D6" i="53"/>
  <c r="D7" i="53"/>
  <c r="D8" i="53"/>
  <c r="D9" i="53"/>
  <c r="D10" i="53"/>
  <c r="D11" i="53"/>
  <c r="D12" i="53"/>
  <c r="D13" i="53"/>
  <c r="D14" i="53"/>
  <c r="D15" i="53"/>
  <c r="D16" i="53"/>
  <c r="D17" i="53"/>
  <c r="D18" i="53"/>
  <c r="D19" i="53"/>
  <c r="D20" i="53"/>
  <c r="D21" i="53"/>
  <c r="D22" i="53"/>
  <c r="D23" i="53"/>
  <c r="D24" i="53"/>
  <c r="D25" i="53"/>
  <c r="D26" i="53"/>
  <c r="D27" i="53"/>
  <c r="D28" i="53"/>
  <c r="D29" i="53"/>
  <c r="D3" i="53"/>
  <c r="G4" i="19"/>
  <c r="D5" i="19"/>
  <c r="D6" i="19"/>
  <c r="D7" i="19"/>
  <c r="D8" i="19"/>
  <c r="D9" i="19"/>
  <c r="D10" i="19"/>
  <c r="D4" i="19"/>
  <c r="C11" i="19"/>
  <c r="B11" i="19"/>
  <c r="D11" i="19" l="1"/>
  <c r="E13" i="24"/>
  <c r="E5" i="24"/>
  <c r="E6" i="24"/>
  <c r="E7" i="24"/>
  <c r="E8" i="24"/>
  <c r="E9" i="24"/>
  <c r="E10" i="24"/>
  <c r="E11" i="24"/>
  <c r="E12" i="24"/>
  <c r="E4" i="24"/>
  <c r="C13" i="24"/>
  <c r="C5" i="24"/>
  <c r="C6" i="24"/>
  <c r="C7" i="24"/>
  <c r="C8" i="24"/>
  <c r="C9" i="24"/>
  <c r="C10" i="24"/>
  <c r="C11" i="24"/>
  <c r="C12" i="24"/>
  <c r="C4" i="24"/>
  <c r="E4" i="9"/>
  <c r="E5" i="9"/>
  <c r="E6" i="9"/>
  <c r="E7" i="9"/>
  <c r="E8" i="9"/>
  <c r="E9" i="9"/>
  <c r="E10" i="9"/>
  <c r="E11" i="9"/>
  <c r="E12" i="9"/>
  <c r="E13" i="9"/>
  <c r="E3" i="9"/>
  <c r="G4" i="38"/>
  <c r="G5" i="38"/>
  <c r="G6" i="38"/>
  <c r="G7" i="38"/>
  <c r="G8" i="38"/>
  <c r="G9" i="38"/>
  <c r="G10" i="38"/>
  <c r="G11" i="38"/>
  <c r="G12" i="38"/>
  <c r="G13" i="38"/>
  <c r="G14" i="38"/>
  <c r="G15" i="38"/>
  <c r="G16" i="38"/>
  <c r="G17" i="38"/>
  <c r="G18" i="38"/>
  <c r="G19" i="38"/>
  <c r="G20" i="38"/>
  <c r="G21" i="38"/>
  <c r="G22" i="38"/>
  <c r="G23" i="38"/>
  <c r="G24" i="38"/>
  <c r="G25" i="38"/>
  <c r="G26" i="38"/>
  <c r="G27" i="38"/>
  <c r="G28" i="38"/>
  <c r="G29" i="38"/>
  <c r="G30" i="38"/>
  <c r="G31" i="38"/>
  <c r="G32" i="38"/>
  <c r="G3" i="38"/>
  <c r="G33" i="38"/>
  <c r="F4" i="37"/>
  <c r="F5" i="37"/>
  <c r="F6" i="37"/>
  <c r="F7" i="37"/>
  <c r="F8" i="37"/>
  <c r="F9" i="37"/>
  <c r="F10" i="37"/>
  <c r="F11" i="37"/>
  <c r="F12" i="37"/>
  <c r="F13" i="37"/>
  <c r="F14" i="37"/>
  <c r="F16" i="37"/>
  <c r="F3" i="37"/>
  <c r="B3" i="26"/>
  <c r="B10" i="26" s="1"/>
</calcChain>
</file>

<file path=xl/sharedStrings.xml><?xml version="1.0" encoding="utf-8"?>
<sst xmlns="http://schemas.openxmlformats.org/spreadsheetml/2006/main" count="1525" uniqueCount="624">
  <si>
    <t xml:space="preserve"> </t>
  </si>
  <si>
    <t>Receiving 5 or 7 day residential services</t>
  </si>
  <si>
    <t>Receiving residential support services only</t>
  </si>
  <si>
    <t>Receiving no service - on waiting list</t>
  </si>
  <si>
    <t>No current service requirements</t>
  </si>
  <si>
    <t>Total</t>
  </si>
  <si>
    <t>Not Verified</t>
  </si>
  <si>
    <t>Mild</t>
  </si>
  <si>
    <t xml:space="preserve"> 0-19</t>
  </si>
  <si>
    <t>20-34</t>
  </si>
  <si>
    <t>35-54</t>
  </si>
  <si>
    <t>55+</t>
  </si>
  <si>
    <t xml:space="preserve"> 20-34</t>
  </si>
  <si>
    <t xml:space="preserve"> 35-54</t>
  </si>
  <si>
    <t>Home Setting</t>
  </si>
  <si>
    <t>Community Group Homes</t>
  </si>
  <si>
    <t>Residential Centres</t>
  </si>
  <si>
    <t>No fixed abode</t>
  </si>
  <si>
    <t>Insufficient Information</t>
  </si>
  <si>
    <t>All ages</t>
  </si>
  <si>
    <t xml:space="preserve">Home setting </t>
  </si>
  <si>
    <t>At home with both parents</t>
  </si>
  <si>
    <t>At home with one parent</t>
  </si>
  <si>
    <t>At home with sibling</t>
  </si>
  <si>
    <t>At home with other relative</t>
  </si>
  <si>
    <t>Living with non-relative</t>
  </si>
  <si>
    <t>Adoption</t>
  </si>
  <si>
    <t>Foster care and boarding out arrangements</t>
  </si>
  <si>
    <t>Independent setting</t>
  </si>
  <si>
    <t>Living independently</t>
  </si>
  <si>
    <t>Living semi-independently</t>
  </si>
  <si>
    <t>Community group homes</t>
  </si>
  <si>
    <t>5-day community group home</t>
  </si>
  <si>
    <t>7-day community group home</t>
  </si>
  <si>
    <t>7-day (52-week) community group home</t>
  </si>
  <si>
    <t>Residential setting</t>
  </si>
  <si>
    <t>5-day residential centre</t>
  </si>
  <si>
    <t>7-day residential centre</t>
  </si>
  <si>
    <t>7-day (52-week) residential centre</t>
  </si>
  <si>
    <t>Other full-time residential services</t>
  </si>
  <si>
    <t>Nursing home</t>
  </si>
  <si>
    <t>Mental health community residence</t>
  </si>
  <si>
    <t>Psychiatric hospital</t>
  </si>
  <si>
    <t>Intensive placement (challenging behaviour)</t>
  </si>
  <si>
    <t>Occupying a full-time support place</t>
  </si>
  <si>
    <t>Other full-time residential service</t>
  </si>
  <si>
    <t>Residential support service</t>
  </si>
  <si>
    <t>Holiday residential placement</t>
  </si>
  <si>
    <t>Crisis or planned respite</t>
  </si>
  <si>
    <t>Occasional respite with host family</t>
  </si>
  <si>
    <t>Overnight respite in the home</t>
  </si>
  <si>
    <t>Shared care or guardianship</t>
  </si>
  <si>
    <t>Regular part-time care (2/3 days per week)</t>
  </si>
  <si>
    <t>Regular part-time care (every weekend)</t>
  </si>
  <si>
    <t>Regular part-time care (alternate weeks)</t>
  </si>
  <si>
    <t>Other residential service</t>
  </si>
  <si>
    <t>Insufficient information</t>
  </si>
  <si>
    <t>Total number of respite nights received</t>
  </si>
  <si>
    <t>Number of people in receipt of respite nights</t>
  </si>
  <si>
    <t>Median number of respite nights received</t>
  </si>
  <si>
    <t xml:space="preserve"> Not Verified</t>
  </si>
  <si>
    <t>Residents</t>
  </si>
  <si>
    <t>Day Attenders</t>
  </si>
  <si>
    <t>All levels</t>
  </si>
  <si>
    <t>Home support</t>
  </si>
  <si>
    <t>Home help</t>
  </si>
  <si>
    <t>Early services</t>
  </si>
  <si>
    <t>Mainstream pre-school</t>
  </si>
  <si>
    <t>Special pre-school</t>
  </si>
  <si>
    <t>Child education and development centre</t>
  </si>
  <si>
    <t>Mainstream school</t>
  </si>
  <si>
    <t>Resource teacher</t>
  </si>
  <si>
    <t>Autism Unit</t>
  </si>
  <si>
    <t>Home tutor</t>
  </si>
  <si>
    <t>Special Needs Assistant</t>
  </si>
  <si>
    <t>Special class - primary</t>
  </si>
  <si>
    <t>Special class - secondary</t>
  </si>
  <si>
    <t>Special school</t>
  </si>
  <si>
    <t>Third level education</t>
  </si>
  <si>
    <t>Rehabilitative training</t>
  </si>
  <si>
    <t>Activation centre</t>
  </si>
  <si>
    <t>Programme for the older person</t>
  </si>
  <si>
    <t>Special high support day service</t>
  </si>
  <si>
    <t>Special intensive day service</t>
  </si>
  <si>
    <t>Sheltered work centre</t>
  </si>
  <si>
    <t>Sheltered employment centre</t>
  </si>
  <si>
    <t>Multidisciplinary support services</t>
  </si>
  <si>
    <t>Centre-based day respite service</t>
  </si>
  <si>
    <t>Day respite in the home</t>
  </si>
  <si>
    <t>Outreach programme</t>
  </si>
  <si>
    <t>Other day service</t>
  </si>
  <si>
    <t>Enclave within open employment</t>
  </si>
  <si>
    <t>Supported employment</t>
  </si>
  <si>
    <t>Open employment</t>
  </si>
  <si>
    <t>Vocational training</t>
  </si>
  <si>
    <t>Generic day services</t>
  </si>
  <si>
    <t>Principal day service</t>
  </si>
  <si>
    <t xml:space="preserve">Dietician </t>
  </si>
  <si>
    <t>Occupational therapy</t>
  </si>
  <si>
    <t>Physiotherapy</t>
  </si>
  <si>
    <t>Psychiatry</t>
  </si>
  <si>
    <t>Psychology</t>
  </si>
  <si>
    <t>Social work</t>
  </si>
  <si>
    <t>Speech and language therapy</t>
  </si>
  <si>
    <t>Other</t>
  </si>
  <si>
    <t>Number of people</t>
  </si>
  <si>
    <t>Attending services on a day basis</t>
  </si>
  <si>
    <t>Receiving 5- or 7-day residential services</t>
  </si>
  <si>
    <t>Resident in a psychiatric hospital</t>
  </si>
  <si>
    <t>Receiving no service – on waiting list</t>
  </si>
  <si>
    <t>No identified service requirements</t>
  </si>
  <si>
    <t>All regions</t>
  </si>
  <si>
    <t>Male</t>
  </si>
  <si>
    <t>Female</t>
  </si>
  <si>
    <t>n</t>
  </si>
  <si>
    <t>%</t>
  </si>
  <si>
    <t>Intellectual and physical /sensory disability</t>
  </si>
  <si>
    <t>Intellectual disability only</t>
  </si>
  <si>
    <t xml:space="preserve">Residential </t>
  </si>
  <si>
    <t xml:space="preserve">Day </t>
  </si>
  <si>
    <t xml:space="preserve">Residential support </t>
  </si>
  <si>
    <t>Number of NIDD registrations</t>
  </si>
  <si>
    <t>No service – requires residential service</t>
  </si>
  <si>
    <t>Receives residential support only – requires residential service</t>
  </si>
  <si>
    <t>Receives day service – requires residential service</t>
  </si>
  <si>
    <t>Overall need</t>
  </si>
  <si>
    <t>All</t>
  </si>
  <si>
    <t>7-day (48-week) community group home</t>
  </si>
  <si>
    <t>7-day (48-week) residential centre</t>
  </si>
  <si>
    <t>Intensive placement (profound or multiple disability)</t>
  </si>
  <si>
    <t>All services</t>
  </si>
  <si>
    <t>Receives residential service only – requires day service</t>
  </si>
  <si>
    <t>No service – requires residential support</t>
  </si>
  <si>
    <t>Foster care and boarding-out</t>
  </si>
  <si>
    <t>Occasional respite care with host family</t>
  </si>
  <si>
    <t>Regular part-time care  (every weekend)</t>
  </si>
  <si>
    <t>Residential and day</t>
  </si>
  <si>
    <t>Residential only</t>
  </si>
  <si>
    <t>Day only</t>
  </si>
  <si>
    <t>Day and residential support</t>
  </si>
  <si>
    <t>Residential support only</t>
  </si>
  <si>
    <t>Total number of individuals requiring service changes</t>
  </si>
  <si>
    <t>Not verified</t>
  </si>
  <si>
    <t>Moderate, severe or profound</t>
  </si>
  <si>
    <t>Residential</t>
  </si>
  <si>
    <t>Day</t>
  </si>
  <si>
    <t>Of which:</t>
  </si>
  <si>
    <t>Health services</t>
  </si>
  <si>
    <t>Education services</t>
  </si>
  <si>
    <t>Employment services</t>
  </si>
  <si>
    <t>Generic services</t>
  </si>
  <si>
    <t>Residential support</t>
  </si>
  <si>
    <t xml:space="preserve">Total </t>
  </si>
  <si>
    <t>Occupying a residential support place</t>
  </si>
  <si>
    <t>Occasional respite care (host family)</t>
  </si>
  <si>
    <t>Foster care and boarding out</t>
  </si>
  <si>
    <t>11–15 years</t>
  </si>
  <si>
    <t>Third-level education</t>
  </si>
  <si>
    <t>Special high-support day service</t>
  </si>
  <si>
    <t>No service requirements</t>
  </si>
  <si>
    <t>Has service requirements</t>
  </si>
  <si>
    <t>All residents</t>
  </si>
  <si>
    <t>Intensive placement (profound/multiple disability)</t>
  </si>
  <si>
    <t>All residential services</t>
  </si>
  <si>
    <t>Community group home</t>
  </si>
  <si>
    <t>Residential centre</t>
  </si>
  <si>
    <t>New services required by people without residential service</t>
  </si>
  <si>
    <t>New services required by people transferring from psychiatric hospitals</t>
  </si>
  <si>
    <t>Service changes required by people in existing full-time residential places</t>
  </si>
  <si>
    <t>Places vacated by people in full-time residential places</t>
  </si>
  <si>
    <t>Shortfall (-)/ Excess of places arising from demand</t>
  </si>
  <si>
    <t>Other/unspecified intellectual disability service</t>
  </si>
  <si>
    <t>Designated residential support placement</t>
  </si>
  <si>
    <t>New services required by people without day services</t>
  </si>
  <si>
    <t>Service changes required by people within psychiatric hospitals</t>
  </si>
  <si>
    <t>Service changes required by people receiving day services</t>
  </si>
  <si>
    <t>Places vacated by people receiving day services</t>
  </si>
  <si>
    <t>Resource/visiting teacher</t>
  </si>
  <si>
    <t>Special class – primary</t>
  </si>
  <si>
    <t>Special class – secondary</t>
  </si>
  <si>
    <t xml:space="preserve">Other day service  </t>
  </si>
  <si>
    <t>Residential circumstances</t>
  </si>
  <si>
    <t>0-19</t>
  </si>
  <si>
    <t>Home setting</t>
  </si>
  <si>
    <t>Lives with non-relative</t>
  </si>
  <si>
    <t>Independent/Semi-independent setting</t>
  </si>
  <si>
    <t>5 day community group home</t>
  </si>
  <si>
    <t>7 day community group home</t>
  </si>
  <si>
    <t>7 day (52 week) community group home</t>
  </si>
  <si>
    <t>5 day residential centre</t>
  </si>
  <si>
    <t>7 day residential centre</t>
  </si>
  <si>
    <t>7 day (52 week) residential centre</t>
  </si>
  <si>
    <t>Other full-time service</t>
  </si>
  <si>
    <t>Full time 'other' residential service</t>
  </si>
  <si>
    <t>Full time resident in residential support place</t>
  </si>
  <si>
    <t>Moderate</t>
  </si>
  <si>
    <t>Severe</t>
  </si>
  <si>
    <t>Profound</t>
  </si>
  <si>
    <t>Age group</t>
  </si>
  <si>
    <t>55 &amp; over</t>
  </si>
  <si>
    <t>*’New service required’ refers to a new type of therapeutic input that the individual does not currently receive.</t>
  </si>
  <si>
    <t>Attending day services on a daily basis</t>
  </si>
  <si>
    <t>Prevalence rates - numbers per 1,000 of the general population for each group</t>
  </si>
  <si>
    <t>NIDD</t>
  </si>
  <si>
    <t>Carlow</t>
  </si>
  <si>
    <t>Dublin</t>
  </si>
  <si>
    <t>Kildare</t>
  </si>
  <si>
    <t>Kilkenny</t>
  </si>
  <si>
    <t>Longford</t>
  </si>
  <si>
    <t>Louth</t>
  </si>
  <si>
    <t>Meath</t>
  </si>
  <si>
    <t>Offaly</t>
  </si>
  <si>
    <t>Westmeath</t>
  </si>
  <si>
    <t>Wexford</t>
  </si>
  <si>
    <t>Wicklow</t>
  </si>
  <si>
    <t>Clare</t>
  </si>
  <si>
    <t>Cork</t>
  </si>
  <si>
    <t>Kerry</t>
  </si>
  <si>
    <t>Limerick</t>
  </si>
  <si>
    <t>North Tipperary</t>
  </si>
  <si>
    <t>South Tipperary</t>
  </si>
  <si>
    <t>Waterford</t>
  </si>
  <si>
    <t>Galway</t>
  </si>
  <si>
    <t>Leitrim</t>
  </si>
  <si>
    <t>Mayo</t>
  </si>
  <si>
    <t>Roscommon</t>
  </si>
  <si>
    <t>Sligo</t>
  </si>
  <si>
    <t>Cavan</t>
  </si>
  <si>
    <t>Donegal</t>
  </si>
  <si>
    <t>Monaghan</t>
  </si>
  <si>
    <t>All registrations</t>
  </si>
  <si>
    <t xml:space="preserve">Prevalence rate </t>
  </si>
  <si>
    <t xml:space="preserve">Out of state </t>
  </si>
  <si>
    <t>Independent/Semi-independent Setting</t>
  </si>
  <si>
    <t>Receives residential only - requires day</t>
  </si>
  <si>
    <t>Receives residential only - requires residential support</t>
  </si>
  <si>
    <t>Laois</t>
  </si>
  <si>
    <t>Total population</t>
  </si>
  <si>
    <t>County</t>
  </si>
  <si>
    <t xml:space="preserve"> Moderate, severe or profound</t>
  </si>
  <si>
    <t>Special needs assistant</t>
  </si>
  <si>
    <t>Overall level of day service provision</t>
  </si>
  <si>
    <t>Receives day service – requires residential support</t>
  </si>
  <si>
    <t>Moderate/ Severe/ Profound</t>
  </si>
  <si>
    <t>Shortfall (-)/  Excess of places arising from demand</t>
  </si>
  <si>
    <t>Moderate/Severe/Profound</t>
  </si>
  <si>
    <t>Other full-time services*</t>
  </si>
  <si>
    <t>Receives residential and day service – requires residential support</t>
  </si>
  <si>
    <t>Regular part-time care  (alternate weeks)</t>
  </si>
  <si>
    <t>(a)    where a service of this type already exists, it will be retained by the individual, even when another service is put in place, or</t>
  </si>
  <si>
    <t>(b)    where a service of this type is new to the individual, it will not replace existing services.</t>
  </si>
  <si>
    <t>Living indepen-dently</t>
  </si>
  <si>
    <t>Living semi-indepen-dently</t>
  </si>
  <si>
    <t>Shared care/
guardian-ship</t>
  </si>
  <si>
    <t>Mulcahy M (1976) Census of the mentally handicapped in the Republic of Ireland 1974: non-residential. Dublin: Medico-Social</t>
  </si>
  <si>
    <t>Area 2 - Galway, Roscommon, Mayo</t>
  </si>
  <si>
    <t>Area 4 - Kerry, North Cork, North Lee, South Lee, West Cork</t>
  </si>
  <si>
    <t>Area 6 - Wicklow, Dun Laoghaire, Dublin South East</t>
  </si>
  <si>
    <t>Area 9 - Dublin North, Dublin North Central, Dublin North West</t>
  </si>
  <si>
    <t xml:space="preserve">CHO Region </t>
  </si>
  <si>
    <t>Area 7 - Kildare/West Wicklow, Dublin West, Dublin South City, Dublin South West</t>
  </si>
  <si>
    <t>Area 1 - Donegal, Sligo/ Leitrim/West Cavan, Cavan/Monaghan</t>
  </si>
  <si>
    <t>Area 5 - South Tipperary, Carlow/Kilkenny, Waterford, Wexford</t>
  </si>
  <si>
    <t>Area 8 - Laois/Offaly, Longford/West Meath, Louth/Meath</t>
  </si>
  <si>
    <t>Area 3 - Clare, Limerick, North Tipperary/East Limerick</t>
  </si>
  <si>
    <t>ID-related medical services</t>
  </si>
  <si>
    <t>ID-related nursing</t>
  </si>
  <si>
    <t>No current service requirements -requires day service</t>
  </si>
  <si>
    <t>Receives residential support service only-requires day service</t>
  </si>
  <si>
    <t>CHO area</t>
  </si>
  <si>
    <t>5 day (48-week) community group home</t>
  </si>
  <si>
    <t>5 day (48-week) residential centre</t>
  </si>
  <si>
    <t>Overall level of residential provision/circumstance</t>
  </si>
  <si>
    <t>CHO Area</t>
  </si>
  <si>
    <t/>
  </si>
  <si>
    <t>0-6 years</t>
  </si>
  <si>
    <t>7-17 years</t>
  </si>
  <si>
    <t xml:space="preserve"> Under 18 years</t>
  </si>
  <si>
    <t>18 years and over</t>
  </si>
  <si>
    <t xml:space="preserve">% </t>
  </si>
  <si>
    <t>% of CHO registrations</t>
  </si>
  <si>
    <t>% of CHO Area registrations</t>
  </si>
  <si>
    <t xml:space="preserve">Early services </t>
  </si>
  <si>
    <t>16-19 years</t>
  </si>
  <si>
    <t xml:space="preserve"> Rehabilitative training</t>
  </si>
  <si>
    <t>Multidisciplinary support services only</t>
  </si>
  <si>
    <t>Number requiring day service</t>
  </si>
  <si>
    <t xml:space="preserve">Under 18 years </t>
  </si>
  <si>
    <t>* The 9 Community Health Organisations (CHOs)  are:</t>
  </si>
  <si>
    <t>Area 1 :  Donegal, Sligo/ Leitrim/West Cavan, Cavan/Monaghan</t>
  </si>
  <si>
    <t>Area 2 : Galway, Roscommon, Mayo</t>
  </si>
  <si>
    <t>Area 3 : Clare, Limerick, North Tipperary/East Limerick</t>
  </si>
  <si>
    <t>Area 4 : Kerry, North Cork, North Lee, South Lee, West Cork</t>
  </si>
  <si>
    <t>Area 5  : South Tipperary, Carlow/Kilkenny, Waterford, Wexford</t>
  </si>
  <si>
    <t>Area 6 : Wicklow, Dun Laoghaire, Dublin South East</t>
  </si>
  <si>
    <t>Area 7 : Kildare/West Wicklow, Dublin West, Dublin South City, Dublin South West</t>
  </si>
  <si>
    <t>Area 8 : Laois/Offaly, Longford/West Meath, Louth/Meath</t>
  </si>
  <si>
    <t>Area 9 : Dublin North, Dublin North Central, Dublin North West</t>
  </si>
  <si>
    <t>Area 2: Galway, Roscommon, Mayo</t>
  </si>
  <si>
    <t>Area 3: Clare, Limerick, North Tipperary/East Limerick</t>
  </si>
  <si>
    <t>Area 4: Kerry, North Cork, North Lee, South Lee, West Cork</t>
  </si>
  <si>
    <t>Area 5: South Tipperary, Carlow/Kilkenny, Waterford, Wexford</t>
  </si>
  <si>
    <t>Area 7: Kildare/West Wicklow, Dublin West, Dublin South City, Dublin South West</t>
  </si>
  <si>
    <t>Area 8: Laois/Offaly, Longford/West Meath, Louth/Meath</t>
  </si>
  <si>
    <t>Area 9: Dublin North, Dublin North Central, Dublin North West</t>
  </si>
  <si>
    <t>~ To protect against the risk of indirect identification of individuals, items with less than 5 entries have been removed.</t>
  </si>
  <si>
    <t>Under 35 years</t>
  </si>
  <si>
    <t>35 years and over</t>
  </si>
  <si>
    <t>Report</t>
  </si>
  <si>
    <t>Number of crisis/respite nights needed in last 12 months</t>
  </si>
  <si>
    <t>Level of intellectual disability</t>
  </si>
  <si>
    <t>Median</t>
  </si>
  <si>
    <t>Full time residential service required in the period 2016-2020</t>
  </si>
  <si>
    <t>Total  (18 years and over)</t>
  </si>
  <si>
    <t>Total (Under 18 years)</t>
  </si>
  <si>
    <t>No of people (U18) registered on NIDD in CHO</t>
  </si>
  <si>
    <t>No of people (18+) registered on NIDD in CHO</t>
  </si>
  <si>
    <t>0-4</t>
  </si>
  <si>
    <t>15-19</t>
  </si>
  <si>
    <t>5-9</t>
  </si>
  <si>
    <t>10-14</t>
  </si>
  <si>
    <t>Autism unit</t>
  </si>
  <si>
    <t>Row %</t>
  </si>
  <si>
    <t>18 years &amp; over</t>
  </si>
  <si>
    <t>Under 18 years</t>
  </si>
  <si>
    <t xml:space="preserve"> 18 years &amp; over</t>
  </si>
  <si>
    <t>[1] The  services involved include home support services, early intervention team, resource or visiting teacher, special needs assistant, home tutor, autism unit, home help, multidisciplinary support services, centre-based day respite service, and day respite in the home.</t>
  </si>
  <si>
    <t>2002</t>
  </si>
  <si>
    <t>2007</t>
  </si>
  <si>
    <t>Prevalence rates - numbers per 1,000 of the general population</t>
  </si>
  <si>
    <t>Area 1: Donegal, Sligo/Leitrim/West Cavan, Cavan/Monaghan</t>
  </si>
  <si>
    <t>Area 3:  Clare, Limerick, North Tipperary/East Limerick</t>
  </si>
  <si>
    <t>Area 4:  Kerry, North Cork, North Lee, South Lee, West Cork</t>
  </si>
  <si>
    <t>Area 5:  South Tipperary, Carlow Kilkenny, Waterford, Wexford</t>
  </si>
  <si>
    <t>Area 6:  Wicklow, Dun Laoghaire, Dublin South East</t>
  </si>
  <si>
    <t>Area 7:  Kildare /West Wicklow, Dublin West, Dublin South City, Dublin South West</t>
  </si>
  <si>
    <t>Area 9:  Dublin North, Dublin North Central, Dublin North West</t>
  </si>
  <si>
    <t>¯</t>
  </si>
  <si>
    <t>Moderate/severe/profound</t>
  </si>
  <si>
    <t>Main residential circumstances</t>
  </si>
  <si>
    <t>Under 18</t>
  </si>
  <si>
    <t>18 &amp; over</t>
  </si>
  <si>
    <t>Intensive placement (profound or multiple disability</t>
  </si>
  <si>
    <t xml:space="preserve">~ To protect against the risk of indirect identification of individuals, items with less than 5 entries have been removed have been suppressed. </t>
  </si>
  <si>
    <t>Moderate/ severe/ profound</t>
  </si>
  <si>
    <t xml:space="preserve">5-day community group home           </t>
  </si>
  <si>
    <t>7-day               (48-wk)        community group home</t>
  </si>
  <si>
    <t>7-day            (52-wk)      community group home</t>
  </si>
  <si>
    <t>5-day           residential centre</t>
  </si>
  <si>
    <t>7-day                   (48-wk)       residential centre</t>
  </si>
  <si>
    <t>7-day         (52-wk) residential centre</t>
  </si>
  <si>
    <t>Intensive placement (profound or multiple disabilities)</t>
  </si>
  <si>
    <t xml:space="preserve">5-day community group home </t>
  </si>
  <si>
    <t xml:space="preserve">5-day residential centre </t>
  </si>
  <si>
    <t xml:space="preserve">Intensive placement (challenging behaviour) </t>
  </si>
  <si>
    <t xml:space="preserve">Intensive placement (profound or multiple disability) </t>
  </si>
  <si>
    <t>Child education &amp; development centre</t>
  </si>
  <si>
    <t xml:space="preserve">Centre-based day respite service </t>
  </si>
  <si>
    <t xml:space="preserve">Home support </t>
  </si>
  <si>
    <t xml:space="preserve">Home help </t>
  </si>
  <si>
    <t xml:space="preserve">Child education and development centre </t>
  </si>
  <si>
    <t xml:space="preserve">Mainstream pre-school </t>
  </si>
  <si>
    <t xml:space="preserve">Special pre-school </t>
  </si>
  <si>
    <t xml:space="preserve">Mainstream school </t>
  </si>
  <si>
    <t xml:space="preserve">Special class – primary </t>
  </si>
  <si>
    <t xml:space="preserve">Special class – secondary </t>
  </si>
  <si>
    <t xml:space="preserve">Special school </t>
  </si>
  <si>
    <t xml:space="preserve">Resource teacher </t>
  </si>
  <si>
    <t xml:space="preserve">Autism Unit </t>
  </si>
  <si>
    <t xml:space="preserve">Home tutor </t>
  </si>
  <si>
    <t xml:space="preserve">Special needs assistant </t>
  </si>
  <si>
    <t xml:space="preserve">Third-level education </t>
  </si>
  <si>
    <t xml:space="preserve">Rehabilitative training </t>
  </si>
  <si>
    <t xml:space="preserve">Activation centre </t>
  </si>
  <si>
    <t xml:space="preserve">Programme for the older person </t>
  </si>
  <si>
    <t xml:space="preserve">Special intensive day service  </t>
  </si>
  <si>
    <t xml:space="preserve">Sheltered work centre </t>
  </si>
  <si>
    <t xml:space="preserve">Sheltered employment centre </t>
  </si>
  <si>
    <t xml:space="preserve">Centre-based day respite service  </t>
  </si>
  <si>
    <t xml:space="preserve">Day respite in the home </t>
  </si>
  <si>
    <t xml:space="preserve">Outreach programme </t>
  </si>
  <si>
    <t xml:space="preserve">Other day service </t>
  </si>
  <si>
    <t xml:space="preserve">Enclave within open employment </t>
  </si>
  <si>
    <t xml:space="preserve">Open employment </t>
  </si>
  <si>
    <t xml:space="preserve">Vocational training </t>
  </si>
  <si>
    <t xml:space="preserve">Generic day services </t>
  </si>
  <si>
    <t xml:space="preserve">Number requiring residential service                                                                                </t>
  </si>
  <si>
    <r>
      <rPr>
        <b/>
        <sz val="9"/>
        <color indexed="56"/>
        <rFont val="Calibri"/>
        <family val="2"/>
      </rPr>
      <t>Note</t>
    </r>
    <r>
      <rPr>
        <sz val="9"/>
        <color indexed="56"/>
        <rFont val="Calibri"/>
        <family val="2"/>
      </rPr>
      <t>: Prevalence rates are based on Census of Population 2011 figures (CSO 2012)</t>
    </r>
  </si>
  <si>
    <r>
      <rPr>
        <i/>
        <sz val="9"/>
        <color indexed="56"/>
        <rFont val="Calibri"/>
        <family val="2"/>
      </rPr>
      <t>Note</t>
    </r>
    <r>
      <rPr>
        <b/>
        <sz val="9"/>
        <color indexed="56"/>
        <rFont val="Calibri"/>
        <family val="2"/>
      </rPr>
      <t xml:space="preserve">: </t>
    </r>
    <r>
      <rPr>
        <sz val="9"/>
        <color indexed="56"/>
        <rFont val="Calibri"/>
        <family val="2"/>
      </rPr>
      <t>Prevalence rates are based on Census of Population 2011 figures (CSO 2012)</t>
    </r>
  </si>
  <si>
    <r>
      <t>Sources</t>
    </r>
    <r>
      <rPr>
        <b/>
        <sz val="9"/>
        <color indexed="56"/>
        <rFont val="Calibri"/>
        <family val="2"/>
      </rPr>
      <t>:</t>
    </r>
  </si>
  <si>
    <r>
      <rPr>
        <b/>
        <sz val="9"/>
        <color indexed="56"/>
        <rFont val="Calibri"/>
        <family val="2"/>
      </rPr>
      <t xml:space="preserve">Note: </t>
    </r>
    <r>
      <rPr>
        <sz val="9"/>
        <color indexed="56"/>
        <rFont val="Calibri"/>
        <family val="2"/>
      </rPr>
      <t>Prevalence rates are based on Census of Population 2011 figures (CSO 2012)</t>
    </r>
  </si>
  <si>
    <r>
      <rPr>
        <i/>
        <sz val="9"/>
        <color indexed="56"/>
        <rFont val="Calibri"/>
        <family val="2"/>
      </rPr>
      <t>*</t>
    </r>
    <r>
      <rPr>
        <sz val="9"/>
        <color indexed="56"/>
        <rFont val="Calibri"/>
        <family val="2"/>
      </rPr>
      <t>Other full-time services include psychiatric hospitals, intensive placements, nursing homes, mental health community residences and full-time residential support places.</t>
    </r>
  </si>
  <si>
    <r>
      <rPr>
        <b/>
        <sz val="9"/>
        <color indexed="56"/>
        <rFont val="Calibri"/>
        <family val="2"/>
      </rPr>
      <t xml:space="preserve">Note: </t>
    </r>
    <r>
      <rPr>
        <sz val="9"/>
        <color indexed="56"/>
        <rFont val="Calibri"/>
        <family val="2"/>
      </rPr>
      <t xml:space="preserve">Therapeutic inputs are only recorded if the individual has received, or will receive, at least four inputs of that service in a 12-month period. The number of therapeutic inputs received exceeds the number of people as many people receive more than one input/service.
</t>
    </r>
    <r>
      <rPr>
        <i/>
        <sz val="8"/>
        <color indexed="8"/>
        <rFont val="Tahoma"/>
        <family val="2"/>
      </rPr>
      <t/>
    </r>
  </si>
  <si>
    <t>Speech &amp; language therapy</t>
  </si>
  <si>
    <t>% accessing multi-disciplinary services</t>
  </si>
  <si>
    <r>
      <rPr>
        <b/>
        <sz val="9"/>
        <color indexed="56"/>
        <rFont val="Calibri"/>
        <family val="2"/>
      </rPr>
      <t>Note:</t>
    </r>
    <r>
      <rPr>
        <sz val="9"/>
        <color indexed="56"/>
        <rFont val="Calibri"/>
        <family val="2"/>
      </rPr>
      <t xml:space="preserve"> NV refers to a level of intellectual disability that has not been verified and MSP refers to a moderate, severe or profound level of intellectual disability.</t>
    </r>
  </si>
  <si>
    <t>Area 1:  Donegal, Sligo/Leitrim/West Cavan, Cavan/Monaghan</t>
  </si>
  <si>
    <r>
      <rPr>
        <b/>
        <sz val="8"/>
        <color indexed="56"/>
        <rFont val="Tahoma"/>
        <family val="2"/>
      </rPr>
      <t xml:space="preserve">Note: </t>
    </r>
    <r>
      <rPr>
        <sz val="8"/>
        <color indexed="56"/>
        <rFont val="Tahoma"/>
        <family val="2"/>
      </rPr>
      <t>The data in relation to certain day services[1] are reported and interpreted on the assumption that:</t>
    </r>
  </si>
  <si>
    <r>
      <rPr>
        <b/>
        <sz val="9"/>
        <color indexed="56"/>
        <rFont val="Calibri"/>
        <family val="2"/>
      </rPr>
      <t>Note:</t>
    </r>
    <r>
      <rPr>
        <sz val="9"/>
        <color indexed="56"/>
        <rFont val="Calibri"/>
        <family val="2"/>
      </rPr>
      <t xml:space="preserve"> Twelve of the twenty two also had multidisciplinary support service requirements. These are documented in the multidisciplinary support services figure 4.3.           </t>
    </r>
  </si>
  <si>
    <t>This table excludes people who were receiving no day service and whose only day service requirements are for multidisciplinary support services (including those delivered by an early intervention team). These people are reported in the multidisciplinary support services in Figure 4.3.</t>
  </si>
  <si>
    <r>
      <rPr>
        <b/>
        <sz val="11"/>
        <color indexed="56"/>
        <rFont val="Calibri"/>
        <family val="2"/>
      </rPr>
      <t xml:space="preserve">Note: </t>
    </r>
    <r>
      <rPr>
        <sz val="11"/>
        <color indexed="56"/>
        <rFont val="Calibri"/>
        <family val="2"/>
      </rPr>
      <t xml:space="preserve">Therapeutic inputs are only recorded if the individual has received, or will receive, at least four inputs of that service in a 12-month period. The number of therapeutic inputs received exceeds the number of people as many people receive more than one input/service.
</t>
    </r>
    <r>
      <rPr>
        <i/>
        <sz val="8"/>
        <color indexed="8"/>
        <rFont val="Tahoma"/>
        <family val="2"/>
      </rPr>
      <t/>
    </r>
  </si>
  <si>
    <t>7.6</t>
  </si>
  <si>
    <t>4.9</t>
  </si>
  <si>
    <t>7.3</t>
  </si>
  <si>
    <t>7.9</t>
  </si>
  <si>
    <t>10.6</t>
  </si>
  <si>
    <t>7.7</t>
  </si>
  <si>
    <t>0.8</t>
  </si>
  <si>
    <t>0.6</t>
  </si>
  <si>
    <t>0.2</t>
  </si>
  <si>
    <t>0.1</t>
  </si>
  <si>
    <t>0.7</t>
  </si>
  <si>
    <t>10.8</t>
  </si>
  <si>
    <t>8.4</t>
  </si>
  <si>
    <t>4.5</t>
  </si>
  <si>
    <r>
      <rPr>
        <b/>
        <sz val="9"/>
        <color indexed="56"/>
        <rFont val="Calibri"/>
        <family val="2"/>
      </rPr>
      <t>Notes:</t>
    </r>
    <r>
      <rPr>
        <sz val="9"/>
        <color indexed="56"/>
        <rFont val="Calibri"/>
        <family val="2"/>
      </rPr>
      <t xml:space="preserve"> Multidisciplinary support services (including those delivered by early intervention teams) have been excluded from future service requirements and are documented in Figure 4.3. 
</t>
    </r>
  </si>
  <si>
    <r>
      <rPr>
        <b/>
        <sz val="9"/>
        <color indexed="56"/>
        <rFont val="Calibri"/>
        <family val="2"/>
      </rPr>
      <t xml:space="preserve">Notes: </t>
    </r>
    <r>
      <rPr>
        <sz val="9"/>
        <color indexed="56"/>
        <rFont val="Calibri"/>
        <family val="2"/>
      </rPr>
      <t xml:space="preserve">The shaded </t>
    </r>
    <r>
      <rPr>
        <sz val="9"/>
        <color rgb="FFFFFF00"/>
        <rFont val="Calibri"/>
        <family val="2"/>
      </rPr>
      <t>yellow</t>
    </r>
    <r>
      <rPr>
        <sz val="9"/>
        <color indexed="56"/>
        <rFont val="Calibri"/>
        <family val="2"/>
      </rPr>
      <t xml:space="preserve"> areas of the table represent existing services that require alteration or enhancement. </t>
    </r>
  </si>
  <si>
    <r>
      <t xml:space="preserve">The shaded </t>
    </r>
    <r>
      <rPr>
        <sz val="9"/>
        <color rgb="FFFFED00"/>
        <rFont val="Calibri"/>
        <family val="2"/>
      </rPr>
      <t>yellow</t>
    </r>
    <r>
      <rPr>
        <sz val="9"/>
        <color rgb="FF05386C"/>
        <rFont val="Calibri"/>
        <family val="2"/>
      </rPr>
      <t xml:space="preserve"> areas of the table represent existing services that require alteration or enhancement. </t>
    </r>
  </si>
  <si>
    <t>Table of contents</t>
  </si>
  <si>
    <t xml:space="preserve">Figure 2.1   </t>
  </si>
  <si>
    <t xml:space="preserve">Table 2.1   </t>
  </si>
  <si>
    <t xml:space="preserve">Figure 2.2  </t>
  </si>
  <si>
    <t xml:space="preserve">Table 2.2   </t>
  </si>
  <si>
    <t xml:space="preserve">Figure 2.3   </t>
  </si>
  <si>
    <t xml:space="preserve">Table 2.3   </t>
  </si>
  <si>
    <t xml:space="preserve">Table 2.4   </t>
  </si>
  <si>
    <t xml:space="preserve">Table 2.4a   </t>
  </si>
  <si>
    <t xml:space="preserve">Table 2.5   </t>
  </si>
  <si>
    <t xml:space="preserve">Figure 3.1   </t>
  </si>
  <si>
    <t xml:space="preserve">Table 3.1   </t>
  </si>
  <si>
    <t xml:space="preserve">Table 3.2   </t>
  </si>
  <si>
    <t xml:space="preserve">Table 3.3   </t>
  </si>
  <si>
    <t xml:space="preserve">Figure 3.2   </t>
  </si>
  <si>
    <t xml:space="preserve">Table 3.4   </t>
  </si>
  <si>
    <t xml:space="preserve">Table 3.5   </t>
  </si>
  <si>
    <t xml:space="preserve">Table 3.6   </t>
  </si>
  <si>
    <t xml:space="preserve">Table 3.7   </t>
  </si>
  <si>
    <t xml:space="preserve">Table 3.7a   </t>
  </si>
  <si>
    <t xml:space="preserve">Table 3.8   </t>
  </si>
  <si>
    <t xml:space="preserve">Table 3.8a   </t>
  </si>
  <si>
    <t xml:space="preserve">Table 3.8b   </t>
  </si>
  <si>
    <t xml:space="preserve">Table 3.9   </t>
  </si>
  <si>
    <t xml:space="preserve">Figure 4.1   </t>
  </si>
  <si>
    <t xml:space="preserve">Table 4.1   </t>
  </si>
  <si>
    <t xml:space="preserve">Table 4.2   </t>
  </si>
  <si>
    <t xml:space="preserve">Table 4.3   </t>
  </si>
  <si>
    <t xml:space="preserve">Figure 4.2   </t>
  </si>
  <si>
    <t xml:space="preserve">Table 4.4   </t>
  </si>
  <si>
    <t xml:space="preserve">Table 4.5   </t>
  </si>
  <si>
    <t xml:space="preserve">Table 4.6   </t>
  </si>
  <si>
    <t xml:space="preserve">Table 4.7   </t>
  </si>
  <si>
    <t xml:space="preserve">Table 4.8   </t>
  </si>
  <si>
    <t xml:space="preserve">Table 4.9   </t>
  </si>
  <si>
    <t xml:space="preserve">Table 4.10   </t>
  </si>
  <si>
    <t xml:space="preserve">Table 4.11   </t>
  </si>
  <si>
    <t xml:space="preserve">Table 4.12   </t>
  </si>
  <si>
    <t xml:space="preserve">Table 4.13   </t>
  </si>
  <si>
    <t xml:space="preserve">Table 4.14a   </t>
  </si>
  <si>
    <t xml:space="preserve">Table 4.14b   </t>
  </si>
  <si>
    <t xml:space="preserve">Table 4.15   </t>
  </si>
  <si>
    <t xml:space="preserve">Table 4.16   </t>
  </si>
  <si>
    <t xml:space="preserve">Figure 4.3   </t>
  </si>
  <si>
    <t>Count</t>
  </si>
  <si>
    <r>
      <rPr>
        <b/>
        <sz val="9"/>
        <color indexed="56"/>
        <rFont val="Calibri"/>
        <family val="2"/>
      </rPr>
      <t>Notes</t>
    </r>
    <r>
      <rPr>
        <sz val="9"/>
        <color indexed="56"/>
        <rFont val="Calibri"/>
        <family val="2"/>
      </rPr>
      <t xml:space="preserve">: During the review and update period prior to the 2016 extract of data from the NIDD, 647 people were removed from the database  and there were </t>
    </r>
    <r>
      <rPr>
        <sz val="9"/>
        <color rgb="FFFF0000"/>
        <rFont val="Calibri"/>
        <family val="2"/>
      </rPr>
      <t xml:space="preserve">1,094 </t>
    </r>
    <r>
      <rPr>
        <sz val="9"/>
        <color indexed="56"/>
        <rFont val="Calibri"/>
        <family val="2"/>
      </rPr>
      <t xml:space="preserve">new registrations, the largest proportion of these in the </t>
    </r>
    <r>
      <rPr>
        <sz val="9"/>
        <color rgb="FFFF0000"/>
        <rFont val="Calibri"/>
        <family val="2"/>
      </rPr>
      <t>0–9-year age group</t>
    </r>
    <r>
      <rPr>
        <sz val="9"/>
        <color indexed="56"/>
        <rFont val="Calibri"/>
        <family val="2"/>
      </rPr>
      <t xml:space="preserve">. The age and gender distribution by degree of intellectual disability of those registered on the database is summarised in Table 2.1, which shows the corresponding prevalence  rates per thousand of the population. </t>
    </r>
    <r>
      <rPr>
        <strike/>
        <sz val="9"/>
        <color indexed="56"/>
        <rFont val="Calibri"/>
        <family val="2"/>
      </rPr>
      <t xml:space="preserve">
</t>
    </r>
  </si>
  <si>
    <r>
      <t>Source</t>
    </r>
    <r>
      <rPr>
        <sz val="9"/>
        <color indexed="56"/>
        <rFont val="Calibri"/>
        <family val="2"/>
      </rPr>
      <t>: National Intellectual Disability Database, Health Research Board, 2016</t>
    </r>
  </si>
  <si>
    <t>Annual Tables and Figures of the National Intellectual Disability Database Committee 2016</t>
  </si>
  <si>
    <t>Main residential circumstances, by degree of intellectual disability and by age group, NIDD 2016</t>
  </si>
  <si>
    <t>Day service requirements of people appropriately accommodated in psychiatric hospitals in 2016</t>
  </si>
  <si>
    <t>Profile of the population registered on the NIDD, 2016</t>
  </si>
  <si>
    <t>2016</t>
  </si>
  <si>
    <t>National Intellectual Disability Database, Health Research Board, 2016</t>
  </si>
  <si>
    <t>Table 2.3 Prevalence of moderate, severe and profound intellectual disability (combined), by age group:1974-2016</t>
  </si>
  <si>
    <t>Table N %</t>
  </si>
  <si>
    <t>age35</t>
  </si>
  <si>
    <t>1.00 Under 35 years</t>
  </si>
  <si>
    <t>2.00 35 years and over</t>
  </si>
  <si>
    <t>% of NIDD (28,275)</t>
  </si>
  <si>
    <r>
      <rPr>
        <b/>
        <sz val="9"/>
        <color indexed="56"/>
        <rFont val="Calibri"/>
        <family val="2"/>
      </rPr>
      <t xml:space="preserve">Note: </t>
    </r>
    <r>
      <rPr>
        <sz val="9"/>
        <color indexed="56"/>
        <rFont val="Calibri"/>
        <family val="2"/>
      </rPr>
      <t xml:space="preserve">Therapeutic inputs are only recorded if the individual has received, or will receive, at least four inputs of that service in a 12-month period. The number of therapeutic inputs received exceeds the number of people as many people receive more than one input/service.
</t>
    </r>
    <r>
      <rPr>
        <i/>
        <sz val="9"/>
        <color indexed="56"/>
        <rFont val="Calibri"/>
        <family val="2"/>
      </rPr>
      <t>Source:</t>
    </r>
    <r>
      <rPr>
        <sz val="9"/>
        <color indexed="56"/>
        <rFont val="Calibri"/>
        <family val="2"/>
      </rPr>
      <t xml:space="preserve"> National Intellectual Disability Database, Health Research Board, 2016</t>
    </r>
  </si>
  <si>
    <r>
      <rPr>
        <i/>
        <sz val="9"/>
        <color indexed="56"/>
        <rFont val="Calibri"/>
        <family val="2"/>
      </rPr>
      <t>Source:</t>
    </r>
    <r>
      <rPr>
        <sz val="9"/>
        <color indexed="56"/>
        <rFont val="Calibri"/>
        <family val="2"/>
      </rPr>
      <t xml:space="preserve"> National Intellectual Disability Database, Health Research Board, 2016</t>
    </r>
  </si>
  <si>
    <t>†‘Enhanced service required’ refers to a change in the delivery of a therapeutic input that the individual currently receives. There are 7,910 individuals whose multidisciplinary support service change involves both a new service and an enhanced service, therefore the actual number of people requiring a new and/or enhanced service is (15,505 + 12,380)-7,910= 19,975</t>
  </si>
  <si>
    <t>6.5</t>
  </si>
  <si>
    <t>0.3</t>
  </si>
  <si>
    <t>7.5</t>
  </si>
  <si>
    <t>9.8</t>
  </si>
  <si>
    <t>6.7</t>
  </si>
  <si>
    <t>7.1</t>
  </si>
  <si>
    <t>1.5</t>
  </si>
  <si>
    <t>7.2</t>
  </si>
  <si>
    <t>6.3</t>
  </si>
  <si>
    <t>Source: National Intellectual Disability Database, Health Research Board, 2016</t>
  </si>
  <si>
    <t xml:space="preserve">Requires a  full-time residential service </t>
  </si>
  <si>
    <t xml:space="preserve">Requires  residential support service </t>
  </si>
  <si>
    <t>3.00 Mild</t>
  </si>
  <si>
    <r>
      <rPr>
        <b/>
        <sz val="9"/>
        <color indexed="56"/>
        <rFont val="Calibri"/>
        <family val="2"/>
      </rPr>
      <t>Note</t>
    </r>
    <r>
      <rPr>
        <sz val="9"/>
        <color indexed="56"/>
        <rFont val="Calibri"/>
        <family val="2"/>
      </rPr>
      <t xml:space="preserve">: The </t>
    </r>
    <r>
      <rPr>
        <sz val="9"/>
        <color rgb="FF6F5D4C"/>
        <rFont val="Calibri"/>
        <family val="2"/>
      </rPr>
      <t>brown</t>
    </r>
    <r>
      <rPr>
        <sz val="9"/>
        <color indexed="56"/>
        <rFont val="Calibri"/>
        <family val="2"/>
      </rPr>
      <t xml:space="preserve"> shaded areas of the table represent existing services that require enhancement and the </t>
    </r>
    <r>
      <rPr>
        <sz val="9"/>
        <color indexed="13"/>
        <rFont val="Calibri"/>
        <family val="2"/>
      </rPr>
      <t>yellow</t>
    </r>
    <r>
      <rPr>
        <sz val="9"/>
        <color indexed="56"/>
        <rFont val="Calibri"/>
        <family val="2"/>
      </rPr>
      <t xml:space="preserve"> shaded areas represent services that require alteration.          
</t>
    </r>
    <r>
      <rPr>
        <i/>
        <sz val="9"/>
        <color indexed="56"/>
        <rFont val="Calibri"/>
        <family val="2"/>
      </rPr>
      <t>Source:</t>
    </r>
    <r>
      <rPr>
        <sz val="9"/>
        <color indexed="56"/>
        <rFont val="Calibri"/>
        <family val="2"/>
      </rPr>
      <t xml:space="preserve"> National Intellectual Disability Database, Health Research Board, 2016</t>
    </r>
  </si>
  <si>
    <r>
      <t xml:space="preserve">
</t>
    </r>
    <r>
      <rPr>
        <i/>
        <sz val="9"/>
        <color indexed="56"/>
        <rFont val="Calibri"/>
        <family val="2"/>
      </rPr>
      <t xml:space="preserve">Source: </t>
    </r>
    <r>
      <rPr>
        <sz val="9"/>
        <color indexed="56"/>
        <rFont val="Calibri"/>
        <family val="2"/>
      </rPr>
      <t>National Intellectual Disability Database, Health Research Board, 2016</t>
    </r>
  </si>
  <si>
    <t>.00 Not Verified</t>
  </si>
  <si>
    <t>RESPITE Number of crisis/respite nights needed in last 12 months</t>
  </si>
  <si>
    <t>Sum</t>
  </si>
  <si>
    <t>N</t>
  </si>
  <si>
    <r>
      <rPr>
        <i/>
        <sz val="9"/>
        <color indexed="56"/>
        <rFont val="Calibri"/>
        <family val="2"/>
      </rPr>
      <t>Note:</t>
    </r>
    <r>
      <rPr>
        <sz val="9"/>
        <color indexed="56"/>
        <rFont val="Calibri"/>
        <family val="2"/>
      </rPr>
      <t xml:space="preserve"> The total number of services received (33,293) exceeds the actual number of people with an intellectual disability as a number of people availed of two residential services.</t>
    </r>
  </si>
  <si>
    <t>HANDICAP Level of intellectual disability</t>
  </si>
  <si>
    <t>4.00 Moderate</t>
  </si>
  <si>
    <t>5.00 Severe</t>
  </si>
  <si>
    <t>6.00 Profound</t>
  </si>
  <si>
    <t xml:space="preserve">n </t>
  </si>
  <si>
    <t>Residential support service in 2016</t>
  </si>
  <si>
    <t>Other day programme</t>
  </si>
  <si>
    <t>45*</t>
  </si>
  <si>
    <t>* 45 designated residential support places which are inappropriately occupied by full-time residents will be released, but they have not been deducted from the total number of required full-time residential places as they should not be made available for full time use.</t>
  </si>
  <si>
    <r>
      <t>Source</t>
    </r>
    <r>
      <rPr>
        <sz val="8"/>
        <color indexed="56"/>
        <rFont val="Tahoma"/>
        <family val="2"/>
      </rPr>
      <t>: National Intellectual Disability Database, Health Research Board, 2016</t>
    </r>
  </si>
  <si>
    <t>Day service in 2016</t>
  </si>
  <si>
    <t>Profile</t>
  </si>
  <si>
    <t>Service provision</t>
  </si>
  <si>
    <t>Service requirements</t>
  </si>
  <si>
    <t>Number accessing multi-disciplinary services</t>
  </si>
  <si>
    <r>
      <rPr>
        <i/>
        <sz val="11"/>
        <color indexed="56"/>
        <rFont val="Calibri"/>
        <family val="2"/>
      </rPr>
      <t>Source:</t>
    </r>
    <r>
      <rPr>
        <sz val="11"/>
        <color indexed="56"/>
        <rFont val="Calibri"/>
        <family val="2"/>
      </rPr>
      <t xml:space="preserve"> National Intellectual Disability Database, Health Research Board, 2016</t>
    </r>
  </si>
  <si>
    <t>Total services 2016</t>
  </si>
  <si>
    <t>Full-time residential service received in 2016</t>
  </si>
  <si>
    <t>Day service required in the period 2017-2021</t>
  </si>
  <si>
    <t>Residential support service required 2017-2021</t>
  </si>
  <si>
    <t>Services required 2017-2021</t>
  </si>
  <si>
    <t>Day services in 2016</t>
  </si>
  <si>
    <t>Number in receipt of crisis or planned respite in 2016</t>
  </si>
  <si>
    <t>Number who did not receive respite but  require it (2017-2021) </t>
  </si>
  <si>
    <t>Number in home/independent setting in 2016</t>
  </si>
  <si>
    <t>Resident in psychiatric hospital in 2016</t>
  </si>
  <si>
    <r>
      <rPr>
        <b/>
        <sz val="8"/>
        <color indexed="56"/>
        <rFont val="Calibri"/>
        <family val="2"/>
      </rPr>
      <t>Note</t>
    </r>
    <r>
      <rPr>
        <sz val="8"/>
        <color indexed="56"/>
        <rFont val="Calibri"/>
        <family val="2"/>
      </rPr>
      <t>: The total number recorded as receiving respite in Table 4.5 (4,194 people) is less than that recorded in Table 3.4 (</t>
    </r>
    <r>
      <rPr>
        <sz val="8"/>
        <color theme="3"/>
        <rFont val="Calibri"/>
        <family val="2"/>
      </rPr>
      <t>4,385 people</t>
    </r>
    <r>
      <rPr>
        <sz val="8"/>
        <color indexed="56"/>
        <rFont val="Calibri"/>
        <family val="2"/>
      </rPr>
      <t xml:space="preserve">) as Table 4.5 includes only those living in a home setting or living independently. A small number of people living in other residential settings also receive respite services – this group is included in Table 3.4 but is excluded from Table 4.5. 
</t>
    </r>
    <r>
      <rPr>
        <sz val="4"/>
        <color indexed="56"/>
        <rFont val="Calibri"/>
        <family val="2"/>
      </rPr>
      <t xml:space="preserve">
</t>
    </r>
    <r>
      <rPr>
        <i/>
        <sz val="8"/>
        <color indexed="56"/>
        <rFont val="Calibri"/>
        <family val="2"/>
      </rPr>
      <t>Source:</t>
    </r>
    <r>
      <rPr>
        <sz val="8"/>
        <color indexed="56"/>
        <rFont val="Calibri"/>
        <family val="2"/>
      </rPr>
      <t xml:space="preserve"> National Intellectual Disability Database, Health Research Board, 2016</t>
    </r>
  </si>
  <si>
    <t>*Missing cases=5</t>
  </si>
  <si>
    <t>28,270*</t>
  </si>
  <si>
    <r>
      <rPr>
        <b/>
        <sz val="9"/>
        <color indexed="56"/>
        <rFont val="Calibri"/>
        <family val="2"/>
      </rPr>
      <t xml:space="preserve">Note: </t>
    </r>
    <r>
      <rPr>
        <sz val="9"/>
        <color indexed="56"/>
        <rFont val="Calibri"/>
        <family val="2"/>
      </rPr>
      <t xml:space="preserve">In each CHO there are also a number of people who are not registered on the NIDD but are receiving services from intellectual disabilty service providers. </t>
    </r>
  </si>
  <si>
    <r>
      <rPr>
        <b/>
        <sz val="9"/>
        <color indexed="56"/>
        <rFont val="Calibri"/>
        <family val="2"/>
      </rPr>
      <t>Note:</t>
    </r>
    <r>
      <rPr>
        <sz val="9"/>
        <color indexed="56"/>
        <rFont val="Calibri"/>
        <family val="2"/>
      </rPr>
      <t xml:space="preserve"> More than three quarters of the group recorded day service requirement in the next two years 2017-2018</t>
    </r>
  </si>
  <si>
    <r>
      <rPr>
        <b/>
        <sz val="9"/>
        <color indexed="56"/>
        <rFont val="Calibri"/>
        <family val="2"/>
      </rPr>
      <t xml:space="preserve">Note: </t>
    </r>
    <r>
      <rPr>
        <sz val="9"/>
        <color indexed="56"/>
        <rFont val="Calibri"/>
        <family val="2"/>
      </rPr>
      <t xml:space="preserve"> Seven of the 19 also had multidisciplinary support service requirements. These are documented in the multidisciplinary support services figure 4.3.</t>
    </r>
  </si>
  <si>
    <t>Page No.</t>
  </si>
  <si>
    <t>Table 4.10   Additional residential support services required by people availing of residential support services, NIDD 2016</t>
  </si>
  <si>
    <r>
      <t>Source</t>
    </r>
    <r>
      <rPr>
        <sz val="9"/>
        <color indexed="56"/>
        <rFont val="Calibri"/>
        <family val="2"/>
      </rPr>
      <t>: National Intellectual Disability Database, Health Research Board, NIDD 2016</t>
    </r>
  </si>
  <si>
    <t>Table 4.16   Pattern of day service provision required 2017-2021, NIDD 2016</t>
  </si>
  <si>
    <t>Figure 2.1   Profile of the population registered on the NIDD, 2016</t>
  </si>
  <si>
    <t>Table 2.1   Number of people registered on the NIDD, by age group, gender and degree of intellectual disability, NIDD 2016</t>
  </si>
  <si>
    <t>Figure 2.2   Individuals registered on the NIDD, by degree of intellectual disability and by age group, NIDD 2016</t>
  </si>
  <si>
    <t>Table 2.2   Prevalance of  intellectual disability, by degree (moderate, severe, profound) and by age group, 2002, 2007, 2016, NIDD 2016</t>
  </si>
  <si>
    <r>
      <t xml:space="preserve">Figure 2.3   </t>
    </r>
    <r>
      <rPr>
        <b/>
        <sz val="11"/>
        <color indexed="56"/>
        <rFont val="Calibri"/>
        <family val="2"/>
      </rPr>
      <t>Proportion of people with moderate, severe or profound intellectual disability (combined), by age group, 1974-2016, NIDD 2016</t>
    </r>
  </si>
  <si>
    <t>Table 2.3   Prevalence of intellectual disability, by degree (moderate, severe and profound) and by age group, 1974, 1981, 1996, 2016, NIDD 2016</t>
  </si>
  <si>
    <t>Table 2.4   Number of people registered on the NIDD, by CHO region of registration, NIDD 2016</t>
  </si>
  <si>
    <t>Table 2.4a   NIDD registrations per 1,000 of the general population, by county of residence, NIDD 2016</t>
  </si>
  <si>
    <t>Table 2.5   Number of people registered on the NIDD with a physical and/or sensory disability, by gender, NIDD 2016</t>
  </si>
  <si>
    <t>Table 3.1   Overall service provision to those registered, NIDD 2016</t>
  </si>
  <si>
    <t>Table 3.2   Main residential circumstances, by degree of intellectual disability and by age group, NIDD 2016</t>
  </si>
  <si>
    <t>Table 3.3   Main residential circumstances and overall level of residential service provision, NIDD 2016</t>
  </si>
  <si>
    <t>Figure 3.2   Number of people in receipt of respite nights and median number of respite nights received, by degree of intellectual disability, NIDD 2016</t>
  </si>
  <si>
    <t>Table 3.4   Use of respite nights, by CHO area of residence, NIDD 2016</t>
  </si>
  <si>
    <t>Table 3.5   Residential status of people availing of day services, by degree of intellectual disability and by age group, NIDD 2016</t>
  </si>
  <si>
    <t>Table 3.6   Principal day service availed of, by degree of intellectual disability and by age group, NIDD 2016</t>
  </si>
  <si>
    <t>Table 3.7   Principal day service and overall level of day service provsion by age group, NIDD 2016</t>
  </si>
  <si>
    <t>Table 3.7a   Details of main residential circumstances, by degree of intellectual disability and by age group, NIDD 2016</t>
  </si>
  <si>
    <t>Table 3.8   Overall provision of multidisciplinary support services by age group, NIDD 2016</t>
  </si>
  <si>
    <t>Table 3.8a   Overall provision of multidisciplinary support services, by age group and CHO of residence, NIDD 2016</t>
  </si>
  <si>
    <t>Table 3.8b   Percentage of people accessing multidisciplinary support services, by age group and CHO of residence, NIDD 2016</t>
  </si>
  <si>
    <t>Table 3.9   Service provision by CHO region of registration, NIDD 2016</t>
  </si>
  <si>
    <t>Figure 4.1   Summary of service requirements, NIDD 2016</t>
  </si>
  <si>
    <t>Table 4.1   Number of new places required to meet need 2017-2021 by CHO region of registration, NIDD 2016</t>
  </si>
  <si>
    <t>Table 4.2   Full-time residential service requirements of individuals receiving no residential service in 2016, by degree of intellectual disability, NIDD 2016</t>
  </si>
  <si>
    <t>Table 4.3   Day service requirements of individuals receiving no day service in 2016, by degree of intellectual disability, NIDD 2016</t>
  </si>
  <si>
    <t>Figure 4.2   Unmet need - number of people requiring residential service or residential support service by age group 2017-2021, NIDD 2016</t>
  </si>
  <si>
    <t xml:space="preserve">Table 4.4   Residential support service requirements of individuals receiving no residential support services in 2016, by degree of intellectual disability, NIDD 2016 </t>
  </si>
  <si>
    <t>Table 4.5   Use of and requirement for respite services by people living in home/independent setting by CHO of residence, NIDD 2016</t>
  </si>
  <si>
    <t>Table 4.6   Category of service change required 2017-2021, by degree of intellectual disability, NIDD 2016</t>
  </si>
  <si>
    <t>Table 4.7   Number of places requiring change 2017-2021, NIDD 2016</t>
  </si>
  <si>
    <t>Table 4.8   Pattern of movement of individuals from existing residential service to future residential services, 2017-2021, NIDD 2016</t>
  </si>
  <si>
    <t>Table 4.9   Pattern of movement of individuals from exisiting day service to future day service, 2017-2021, NIDD 2016</t>
  </si>
  <si>
    <t>Table 4.11   Day service requirements of individuals aged 11 to 19 years who were in an education setting in 2016, by age group and level of intellectual disability, NIDD 2016</t>
  </si>
  <si>
    <t>Table 4.13   Residential service requirements of people currently resident in psychiatric hospitals in 2016 who require transfer to the intellectual disability sector, NIDD 2016</t>
  </si>
  <si>
    <t>Table 4.14a   Day service requirements of people currently resident in psychiatric hospitals in 2016 who require transfer to the intellectual disability sector, NIDD 2016</t>
  </si>
  <si>
    <t>Table 4.14b   Day service requirements of people appropriately accommodated in psychiatric hospitals in 2016</t>
  </si>
  <si>
    <t>Table 4.15   Pattern of full-time residential service provision required 2017-2021, NIDD 2016</t>
  </si>
  <si>
    <t>Figure 4.3   Multidisciplinary support services received in 2016 and required in the period 2017-2021, NIDD 2016</t>
  </si>
  <si>
    <t>Number of people registered on the NIDD, by age group, gender and degree of intellectual disability, NIDD 2016</t>
  </si>
  <si>
    <t>Individuals registered on the NIDD, by degree of intellectual disability and by age group, NIDD 2016</t>
  </si>
  <si>
    <t>Prevalance of  intellectual disability, by degree (moderate, severe, profound) and by age group, 2002, 2007, 2016, NIDD 2016</t>
  </si>
  <si>
    <t>Proportion of people with moderate, severe or profound intellectual disability (combined), by age group, 1974-2016, NIDD 2016</t>
  </si>
  <si>
    <t>Prevalence of intellectual disability, by degree (moderate, severe and profound) and by age group, 1974, 1981, 1996, 2016, NIDD 2016</t>
  </si>
  <si>
    <t>Number of people registered on the NIDD, by CHO region of registration, NIDD 2016</t>
  </si>
  <si>
    <t>NIDD registrations per 1,000 of the general population, by county of residence, NIDD 2016</t>
  </si>
  <si>
    <t>Number of people registered on the NIDD with a physical and/or sensory disability, by gender, NIDD 2016</t>
  </si>
  <si>
    <t>Summary of service provision by age group, NIDD 2016</t>
  </si>
  <si>
    <t>Figure 3.1   Summary of service provision by age group, NIDD 2016</t>
  </si>
  <si>
    <t>Overall service provision to those registered, NIDD 2016</t>
  </si>
  <si>
    <t>Main residential circumstances and overall level of residential service provision, NIDD 2016</t>
  </si>
  <si>
    <t>Number of people in receipt of respite nights and median number of respite nights received, by degree of intellectual disability, NIDD 2016</t>
  </si>
  <si>
    <t>Use of respite nights, by CHO area of residence, NIDD 2016</t>
  </si>
  <si>
    <t>Residential status of people availing of day services, by degree of intellectual disability and by age group, NIDD 2016</t>
  </si>
  <si>
    <t>Principal day service availed of, by degree of intellectual disability and by age group, NIDD 2016</t>
  </si>
  <si>
    <t>Principal day service and overall level of day service provsion by age group, NIDD 2016</t>
  </si>
  <si>
    <t>Details of main residential circumstances, by degree of intellectual disability and by age group, NIDD 2016</t>
  </si>
  <si>
    <t>Overall provision of multidisciplinary support services by age group, NIDD 2016</t>
  </si>
  <si>
    <t>Overall provision of multidisciplinary support services, by age group and CHO of residence, NIDD 2016</t>
  </si>
  <si>
    <t>Percentage of people accessing multidisciplinary support services, by age group and CHO of residence, NIDD 2016</t>
  </si>
  <si>
    <t>Service provision by CHO region of registration, NIDD 2016</t>
  </si>
  <si>
    <t>Summary of service requirements, NIDD 2016</t>
  </si>
  <si>
    <t>Number of new places required to meet need 2017-2021 by CHO region of registration, NIDD 2016</t>
  </si>
  <si>
    <t>Full-time residential service requirements of individuals receiving no residential service in 2016, by degree of intellectual disability, NIDD 2016</t>
  </si>
  <si>
    <t>Day service requirements of individuals receiving no day service in 2016, by degree of intellectual disability, NIDD 2016</t>
  </si>
  <si>
    <t>Unmet need - number of people requiring residential service or residential support service by age group 2017-2021, NIDD 2016</t>
  </si>
  <si>
    <t xml:space="preserve">Residential support service requirements of individuals receiving no residential support services in 2016, by degree of intellectual disability, NIDD 2016 </t>
  </si>
  <si>
    <t>Use of and requirement for respite services by people living in home/independent setting by CHO of residence, NIDD 2016</t>
  </si>
  <si>
    <t>Category of service change required 2017-2021, by degree of intellectual disability, NIDD 2016</t>
  </si>
  <si>
    <t>Number of places requiring change 2017-2021, NIDD 2016</t>
  </si>
  <si>
    <t>Pattern of movement of individuals from existing residential service to future residential services, 2017-2021, NIDD 2016</t>
  </si>
  <si>
    <t>Pattern of movement of individuals from exisiting day service to future day service, 2017-2021, NIDD 2016</t>
  </si>
  <si>
    <t>Additional residential support services required by people availing of residential support services, NIDD 2016</t>
  </si>
  <si>
    <t>Day service requirements of individuals aged 11 to 19 years who were in an education setting in 2016, by age group and level of intellectual disability, NIDD 2016</t>
  </si>
  <si>
    <t>Table 4.12   Overall service requirements of people with intellectual disability resident in psychiatric hospitals in 2016 by CHO region of registration, NIDD 2016</t>
  </si>
  <si>
    <t>Overall service requirements of people with intellectual disability resident in psychiatric hospitals in 2016 by CHO region of registration, NIDD 2016</t>
  </si>
  <si>
    <t>Residential service requirements of people currently resident in psychiatric hospitals in 2016 who require transfer to the intellectual disability sector, NIDD 2016</t>
  </si>
  <si>
    <t>Day service requirements of people currently resident in psychiatric hospitals in 2016 who require transfer to the intellectual disability sector, NIDD 2016</t>
  </si>
  <si>
    <t>Pattern of full-time residential service provision required 2017-2021, NIDD 2016</t>
  </si>
  <si>
    <t>Pattern of day service provision required 2017-2021, NIDD 2016</t>
  </si>
  <si>
    <t>Multidisciplinary support services received in 2016 and required in the period 2017-2021, NIDD 2016</t>
  </si>
  <si>
    <t>Note: The NIDD permits the recording of two different types of residential service and three different types of day service for each person registered on the database. The data above represent each person's main day and main residential service only. Overall service provision is detailed in Table 3.3 and 3.7</t>
  </si>
  <si>
    <r>
      <t>Source</t>
    </r>
    <r>
      <rPr>
        <sz val="9"/>
        <color rgb="FF003E90"/>
        <rFont val="Calibri"/>
        <family val="2"/>
      </rPr>
      <t>: National Intellectual Disability Database, Health Research Board, 2016</t>
    </r>
  </si>
  <si>
    <t>~</t>
  </si>
  <si>
    <t>v</t>
  </si>
  <si>
    <r>
      <rPr>
        <i/>
        <sz val="9"/>
        <color rgb="FF05386C"/>
        <rFont val="Calibri"/>
        <family val="2"/>
        <scheme val="minor"/>
      </rPr>
      <t>Note</t>
    </r>
    <r>
      <rPr>
        <b/>
        <i/>
        <sz val="9"/>
        <color rgb="FF05386C"/>
        <rFont val="Calibri"/>
        <family val="2"/>
        <scheme val="minor"/>
      </rPr>
      <t>:</t>
    </r>
    <r>
      <rPr>
        <sz val="9"/>
        <color rgb="FF05386C"/>
        <rFont val="Calibri"/>
        <family val="2"/>
        <scheme val="minor"/>
      </rPr>
      <t xml:space="preserve"> The total number of services received (56,303) exceeds the actual number of people with an intellectual disability as a number of people availed of two or more day services.
</t>
    </r>
    <r>
      <rPr>
        <i/>
        <sz val="9"/>
        <color rgb="FF05386C"/>
        <rFont val="Calibri"/>
        <family val="2"/>
        <scheme val="minor"/>
      </rPr>
      <t>Source:</t>
    </r>
    <r>
      <rPr>
        <sz val="9"/>
        <color rgb="FF05386C"/>
        <rFont val="Calibri"/>
        <family val="2"/>
        <scheme val="minor"/>
      </rPr>
      <t xml:space="preserve"> National Intellectual Disability Database, Health Research Board, 2013</t>
    </r>
  </si>
  <si>
    <r>
      <t>Source</t>
    </r>
    <r>
      <rPr>
        <sz val="9"/>
        <color rgb="FF05386C"/>
        <rFont val="Calibri"/>
        <family val="2"/>
        <scheme val="minor"/>
      </rPr>
      <t>: National Intellectual Disability Database, Health Research Board, 2016</t>
    </r>
  </si>
  <si>
    <r>
      <t>Source</t>
    </r>
    <r>
      <rPr>
        <sz val="11"/>
        <color rgb="FF05386C"/>
        <rFont val="Calibri"/>
        <family val="2"/>
        <scheme val="minor"/>
      </rPr>
      <t>: National Intellectual Disability Database, Health Research Board,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</si>
</sst>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
    <numFmt numFmtId="165" formatCode="0.0"/>
    <numFmt numFmtId="166" formatCode="_(* #,##0.00_);_(* \(#,##0.00\);_(* &quot;-&quot;??_);_(@_)"/>
    <numFmt numFmtId="167" formatCode="0.0%"/>
    <numFmt numFmtId="168" formatCode="#,##0.0"/>
    <numFmt numFmtId="169" formatCode="###0.0%"/>
    <numFmt numFmtId="170" formatCode="###0.0000"/>
    <numFmt numFmtId="171" formatCode="###0.00"/>
  </numFmts>
  <fonts count="136" x14ac:knownFonts="1">
    <font>
      <sz val="11"/>
      <color theme="1"/>
      <name val="Calibri"/>
      <family val="2"/>
      <scheme val="minor"/>
    </font>
    <font>
      <sz val="10"/>
      <name val="Arial"/>
      <family val="2"/>
    </font>
    <font>
      <sz val="10"/>
      <name val="Arial"/>
      <family val="2"/>
    </font>
    <font>
      <sz val="10"/>
      <name val="Arial"/>
      <family val="2"/>
    </font>
    <font>
      <sz val="8"/>
      <name val="Tahoma"/>
      <family val="2"/>
    </font>
    <font>
      <b/>
      <sz val="10"/>
      <name val="Tahoma"/>
      <family val="2"/>
    </font>
    <font>
      <i/>
      <sz val="8"/>
      <color indexed="8"/>
      <name val="Tahoma"/>
      <family val="2"/>
    </font>
    <font>
      <sz val="9"/>
      <color indexed="8"/>
      <name val="Arial"/>
      <family val="2"/>
    </font>
    <font>
      <sz val="9"/>
      <name val="Arial"/>
      <family val="2"/>
    </font>
    <font>
      <sz val="8"/>
      <name val="Arial"/>
      <family val="2"/>
    </font>
    <font>
      <b/>
      <sz val="9"/>
      <name val="Arial"/>
      <family val="2"/>
    </font>
    <font>
      <sz val="7"/>
      <name val="Tahoma"/>
      <family val="2"/>
    </font>
    <font>
      <sz val="11"/>
      <name val="Tahoma"/>
      <family val="2"/>
    </font>
    <font>
      <b/>
      <sz val="11"/>
      <name val="Tahoma"/>
      <family val="2"/>
    </font>
    <font>
      <b/>
      <sz val="9"/>
      <color indexed="8"/>
      <name val="Arial Bold"/>
    </font>
    <font>
      <sz val="10"/>
      <name val="Arial"/>
      <family val="2"/>
    </font>
    <font>
      <b/>
      <sz val="8"/>
      <color indexed="56"/>
      <name val="Calibri"/>
      <family val="2"/>
    </font>
    <font>
      <sz val="8"/>
      <color indexed="56"/>
      <name val="Calibri"/>
      <family val="2"/>
    </font>
    <font>
      <i/>
      <sz val="8"/>
      <color indexed="56"/>
      <name val="Calibri"/>
      <family val="2"/>
    </font>
    <font>
      <sz val="11"/>
      <color indexed="56"/>
      <name val="Calibri"/>
      <family val="2"/>
    </font>
    <font>
      <sz val="9"/>
      <color indexed="56"/>
      <name val="Calibri"/>
      <family val="2"/>
    </font>
    <font>
      <i/>
      <sz val="9"/>
      <color indexed="56"/>
      <name val="Calibri"/>
      <family val="2"/>
    </font>
    <font>
      <b/>
      <sz val="9"/>
      <color indexed="56"/>
      <name val="Calibri"/>
      <family val="2"/>
    </font>
    <font>
      <strike/>
      <sz val="9"/>
      <color indexed="56"/>
      <name val="Calibri"/>
      <family val="2"/>
    </font>
    <font>
      <sz val="4"/>
      <color indexed="56"/>
      <name val="Calibri"/>
      <family val="2"/>
    </font>
    <font>
      <sz val="8"/>
      <color indexed="56"/>
      <name val="Tahoma"/>
      <family val="2"/>
    </font>
    <font>
      <b/>
      <sz val="8"/>
      <color indexed="56"/>
      <name val="Tahoma"/>
      <family val="2"/>
    </font>
    <font>
      <sz val="9"/>
      <color indexed="13"/>
      <name val="Calibri"/>
      <family val="2"/>
    </font>
    <font>
      <sz val="11"/>
      <color theme="1"/>
      <name val="Calibri"/>
      <family val="2"/>
      <scheme val="minor"/>
    </font>
    <font>
      <strike/>
      <sz val="11"/>
      <color theme="1"/>
      <name val="Calibri"/>
      <family val="2"/>
      <scheme val="minor"/>
    </font>
    <font>
      <strike/>
      <sz val="10"/>
      <color theme="1"/>
      <name val="Calibri"/>
      <family val="2"/>
      <scheme val="minor"/>
    </font>
    <font>
      <b/>
      <strike/>
      <sz val="9"/>
      <color theme="5" tint="-0.249977111117893"/>
      <name val="Tahoma"/>
      <family val="2"/>
    </font>
    <font>
      <b/>
      <strike/>
      <sz val="9"/>
      <color theme="1"/>
      <name val="Tahoma"/>
      <family val="2"/>
    </font>
    <font>
      <strike/>
      <sz val="9"/>
      <color theme="1"/>
      <name val="Calibri"/>
      <family val="2"/>
      <scheme val="minor"/>
    </font>
    <font>
      <b/>
      <strike/>
      <sz val="9"/>
      <color theme="1"/>
      <name val="Calibri"/>
      <family val="2"/>
      <scheme val="minor"/>
    </font>
    <font>
      <b/>
      <strike/>
      <sz val="10"/>
      <color theme="1"/>
      <name val="Calibri"/>
      <family val="2"/>
      <scheme val="minor"/>
    </font>
    <font>
      <sz val="11"/>
      <color rgb="FFC00000"/>
      <name val="Calibri"/>
      <family val="2"/>
      <scheme val="minor"/>
    </font>
    <font>
      <sz val="8"/>
      <color theme="1"/>
      <name val="Tahoma"/>
      <family val="2"/>
    </font>
    <font>
      <strike/>
      <sz val="8"/>
      <color theme="1"/>
      <name val="Calibri"/>
      <family val="2"/>
      <scheme val="minor"/>
    </font>
    <font>
      <sz val="8"/>
      <color theme="1"/>
      <name val="Calibri"/>
      <family val="2"/>
      <scheme val="minor"/>
    </font>
    <font>
      <b/>
      <sz val="11"/>
      <color theme="1"/>
      <name val="Calibri"/>
      <family val="2"/>
      <scheme val="minor"/>
    </font>
    <font>
      <sz val="9"/>
      <color theme="1"/>
      <name val="Calibri"/>
      <family val="2"/>
      <scheme val="minor"/>
    </font>
    <font>
      <b/>
      <sz val="10"/>
      <color theme="5" tint="-0.249977111117893"/>
      <name val="Tahoma"/>
      <family val="2"/>
    </font>
    <font>
      <sz val="10"/>
      <color theme="1"/>
      <name val="Tahoma"/>
      <family val="2"/>
    </font>
    <font>
      <sz val="10"/>
      <color theme="1"/>
      <name val="Calibri"/>
      <family val="2"/>
      <scheme val="minor"/>
    </font>
    <font>
      <b/>
      <sz val="9"/>
      <color theme="1"/>
      <name val="Calibri"/>
      <family val="2"/>
      <scheme val="minor"/>
    </font>
    <font>
      <b/>
      <sz val="10"/>
      <color theme="1"/>
      <name val="Tahoma"/>
      <family val="2"/>
    </font>
    <font>
      <sz val="11"/>
      <color theme="1"/>
      <name val="Tahoma"/>
      <family val="2"/>
    </font>
    <font>
      <b/>
      <sz val="11"/>
      <color theme="1"/>
      <name val="Tahoma"/>
      <family val="2"/>
    </font>
    <font>
      <sz val="10"/>
      <color rgb="FFC00000"/>
      <name val="Calibri"/>
      <family val="2"/>
      <scheme val="minor"/>
    </font>
    <font>
      <b/>
      <strike/>
      <sz val="11"/>
      <color theme="1"/>
      <name val="Calibri"/>
      <family val="2"/>
      <scheme val="minor"/>
    </font>
    <font>
      <b/>
      <sz val="11"/>
      <color rgb="FF963634"/>
      <name val="Calibri"/>
      <family val="2"/>
      <scheme val="minor"/>
    </font>
    <font>
      <strike/>
      <sz val="10"/>
      <color rgb="FF943634"/>
      <name val="Calibri"/>
      <family val="2"/>
      <scheme val="minor"/>
    </font>
    <font>
      <strike/>
      <sz val="10"/>
      <name val="Calibri"/>
      <family val="2"/>
      <scheme val="minor"/>
    </font>
    <font>
      <b/>
      <sz val="9"/>
      <color theme="0"/>
      <name val="Calibri"/>
      <family val="2"/>
      <scheme val="minor"/>
    </font>
    <font>
      <sz val="9"/>
      <color theme="0"/>
      <name val="Calibri"/>
      <family val="2"/>
      <scheme val="minor"/>
    </font>
    <font>
      <b/>
      <sz val="9"/>
      <name val="Calibri"/>
      <family val="2"/>
      <scheme val="minor"/>
    </font>
    <font>
      <b/>
      <sz val="9"/>
      <color theme="5" tint="-0.249977111117893"/>
      <name val="Calibri"/>
      <family val="2"/>
      <scheme val="minor"/>
    </font>
    <font>
      <sz val="9"/>
      <name val="Calibri"/>
      <family val="2"/>
      <scheme val="minor"/>
    </font>
    <font>
      <strike/>
      <sz val="11"/>
      <color rgb="FF05386C"/>
      <name val="Calibri"/>
      <family val="2"/>
      <scheme val="minor"/>
    </font>
    <font>
      <sz val="11"/>
      <color theme="1"/>
      <name val="Calibri"/>
      <family val="2"/>
    </font>
    <font>
      <b/>
      <sz val="11"/>
      <color theme="1"/>
      <name val="Calibri"/>
      <family val="2"/>
    </font>
    <font>
      <b/>
      <sz val="11"/>
      <color theme="0"/>
      <name val="Calibri"/>
      <family val="2"/>
    </font>
    <font>
      <b/>
      <sz val="11"/>
      <color rgb="FF05386C"/>
      <name val="Calibri"/>
      <family val="2"/>
      <scheme val="minor"/>
    </font>
    <font>
      <strike/>
      <sz val="10"/>
      <color rgb="FF05386C"/>
      <name val="Calibri"/>
      <family val="2"/>
      <scheme val="minor"/>
    </font>
    <font>
      <sz val="10"/>
      <color rgb="FF05386C"/>
      <name val="Calibri"/>
      <family val="2"/>
      <scheme val="minor"/>
    </font>
    <font>
      <sz val="8"/>
      <color rgb="FF05386C"/>
      <name val="Calibri"/>
      <family val="2"/>
      <scheme val="minor"/>
    </font>
    <font>
      <b/>
      <sz val="11"/>
      <color theme="5" tint="-0.249977111117893"/>
      <name val="Calibri"/>
      <family val="2"/>
      <scheme val="minor"/>
    </font>
    <font>
      <b/>
      <sz val="11"/>
      <color rgb="FFFF0000"/>
      <name val="Calibri"/>
      <family val="2"/>
      <scheme val="minor"/>
    </font>
    <font>
      <b/>
      <sz val="11"/>
      <color theme="0"/>
      <name val="Calibri"/>
      <family val="2"/>
      <scheme val="minor"/>
    </font>
    <font>
      <b/>
      <sz val="11"/>
      <color rgb="FFFFFFFF"/>
      <name val="Calibri"/>
      <family val="2"/>
    </font>
    <font>
      <sz val="11"/>
      <color rgb="FF000000"/>
      <name val="Calibri"/>
      <family val="2"/>
    </font>
    <font>
      <b/>
      <sz val="11"/>
      <color rgb="FF000000"/>
      <name val="Calibri"/>
      <family val="2"/>
    </font>
    <font>
      <b/>
      <strike/>
      <sz val="10"/>
      <color theme="0"/>
      <name val="Calibri"/>
      <family val="2"/>
      <scheme val="minor"/>
    </font>
    <font>
      <sz val="8"/>
      <color rgb="FF003E90"/>
      <name val="Calibri"/>
      <family val="2"/>
      <scheme val="minor"/>
    </font>
    <font>
      <sz val="11"/>
      <color rgb="FF000000"/>
      <name val="Calibri"/>
      <family val="2"/>
      <scheme val="minor"/>
    </font>
    <font>
      <b/>
      <sz val="11"/>
      <color rgb="FF000000"/>
      <name val="Calibri"/>
      <family val="2"/>
      <scheme val="minor"/>
    </font>
    <font>
      <strike/>
      <sz val="8"/>
      <color rgb="FF003E90"/>
      <name val="Calibri"/>
      <family val="2"/>
      <scheme val="minor"/>
    </font>
    <font>
      <b/>
      <sz val="11"/>
      <color rgb="FF003E90"/>
      <name val="Calibri"/>
      <family val="2"/>
      <scheme val="minor"/>
    </font>
    <font>
      <sz val="11"/>
      <color rgb="FF003E90"/>
      <name val="Calibri"/>
      <family val="2"/>
      <scheme val="minor"/>
    </font>
    <font>
      <strike/>
      <sz val="10"/>
      <color theme="0"/>
      <name val="Calibri"/>
      <family val="2"/>
      <scheme val="minor"/>
    </font>
    <font>
      <sz val="9"/>
      <color rgb="FF003E90"/>
      <name val="Calibri"/>
      <family val="2"/>
      <scheme val="minor"/>
    </font>
    <font>
      <sz val="9"/>
      <color rgb="FF003E90"/>
      <name val="Tahoma"/>
      <family val="2"/>
    </font>
    <font>
      <b/>
      <sz val="11"/>
      <color rgb="FFFFFFFF"/>
      <name val="Calibri"/>
      <family val="2"/>
      <scheme val="minor"/>
    </font>
    <font>
      <sz val="11"/>
      <color indexed="8"/>
      <name val="Calibri"/>
      <family val="2"/>
      <scheme val="minor"/>
    </font>
    <font>
      <b/>
      <sz val="11"/>
      <color indexed="8"/>
      <name val="Calibri"/>
      <family val="2"/>
      <scheme val="minor"/>
    </font>
    <font>
      <sz val="11"/>
      <color theme="0"/>
      <name val="Calibri"/>
      <family val="2"/>
      <scheme val="minor"/>
    </font>
    <font>
      <i/>
      <sz val="9"/>
      <color rgb="FF003E90"/>
      <name val="Calibri"/>
      <family val="2"/>
      <scheme val="minor"/>
    </font>
    <font>
      <strike/>
      <sz val="11"/>
      <color rgb="FF003E90"/>
      <name val="Calibri"/>
      <family val="2"/>
      <scheme val="minor"/>
    </font>
    <font>
      <sz val="10"/>
      <color theme="0"/>
      <name val="Tahoma"/>
      <family val="2"/>
    </font>
    <font>
      <b/>
      <sz val="10"/>
      <color theme="0"/>
      <name val="Tahoma"/>
      <family val="2"/>
    </font>
    <font>
      <sz val="11"/>
      <name val="Calibri"/>
      <family val="2"/>
      <scheme val="minor"/>
    </font>
    <font>
      <b/>
      <sz val="11"/>
      <name val="Calibri"/>
      <family val="2"/>
      <scheme val="minor"/>
    </font>
    <font>
      <sz val="8"/>
      <color theme="0"/>
      <name val="Tahoma"/>
      <family val="2"/>
    </font>
    <font>
      <b/>
      <sz val="8"/>
      <color theme="0"/>
      <name val="Tahoma"/>
      <family val="2"/>
    </font>
    <font>
      <b/>
      <sz val="10"/>
      <color rgb="FF003E9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0"/>
      <color rgb="FFC00000"/>
      <name val="Calibri"/>
      <family val="2"/>
      <scheme val="minor"/>
    </font>
    <font>
      <b/>
      <u/>
      <sz val="11"/>
      <color theme="0"/>
      <name val="Calibri"/>
      <family val="2"/>
      <scheme val="minor"/>
    </font>
    <font>
      <i/>
      <sz val="9"/>
      <color rgb="FF05386C"/>
      <name val="Calibri"/>
      <family val="2"/>
      <scheme val="minor"/>
    </font>
    <font>
      <sz val="9"/>
      <color rgb="FF05386C"/>
      <name val="Calibri"/>
      <family val="2"/>
      <scheme val="minor"/>
    </font>
    <font>
      <strike/>
      <sz val="9"/>
      <color rgb="FF05386C"/>
      <name val="Calibri"/>
      <family val="2"/>
      <scheme val="minor"/>
    </font>
    <font>
      <b/>
      <i/>
      <sz val="9"/>
      <color rgb="FF05386C"/>
      <name val="Calibri"/>
      <family val="2"/>
      <scheme val="minor"/>
    </font>
    <font>
      <strike/>
      <sz val="9"/>
      <color rgb="FF05386C"/>
      <name val="Tahoma"/>
      <family val="2"/>
    </font>
    <font>
      <b/>
      <sz val="9"/>
      <color rgb="FF003E90"/>
      <name val="Calibri"/>
      <family val="2"/>
      <scheme val="minor"/>
    </font>
    <font>
      <sz val="9"/>
      <color theme="1"/>
      <name val="Tahoma"/>
      <family val="2"/>
    </font>
    <font>
      <sz val="11"/>
      <color rgb="FFE64285"/>
      <name val="Calibri"/>
      <family val="2"/>
      <scheme val="minor"/>
    </font>
    <font>
      <sz val="8"/>
      <color rgb="FF05386C"/>
      <name val="Tahoma"/>
      <family val="2"/>
    </font>
    <font>
      <i/>
      <sz val="8"/>
      <color rgb="FF05386C"/>
      <name val="Tahoma"/>
      <family val="2"/>
    </font>
    <font>
      <i/>
      <sz val="8"/>
      <color theme="1"/>
      <name val="Tahoma"/>
      <family val="2"/>
    </font>
    <font>
      <b/>
      <sz val="11"/>
      <color rgb="FF05386C"/>
      <name val="Calibri"/>
      <family val="2"/>
    </font>
    <font>
      <sz val="10"/>
      <color indexed="8"/>
      <name val="Calibri"/>
      <family val="2"/>
      <scheme val="minor"/>
    </font>
    <font>
      <b/>
      <sz val="11"/>
      <color indexed="56"/>
      <name val="Calibri"/>
      <family val="2"/>
    </font>
    <font>
      <i/>
      <sz val="11"/>
      <color indexed="56"/>
      <name val="Calibri"/>
      <family val="2"/>
    </font>
    <font>
      <sz val="9"/>
      <color rgb="FF05386C"/>
      <name val="Calibri"/>
      <family val="2"/>
    </font>
    <font>
      <sz val="9"/>
      <color rgb="FF6F5D4C"/>
      <name val="Calibri"/>
      <family val="2"/>
    </font>
    <font>
      <sz val="9"/>
      <color rgb="FF003E90"/>
      <name val="Calibri"/>
      <family val="2"/>
    </font>
    <font>
      <sz val="9"/>
      <color rgb="FFFFFF00"/>
      <name val="Calibri"/>
      <family val="2"/>
    </font>
    <font>
      <sz val="9"/>
      <color rgb="FFFFED00"/>
      <name val="Calibri"/>
      <family val="2"/>
    </font>
    <font>
      <b/>
      <sz val="12"/>
      <color theme="0"/>
      <name val="Calibri"/>
      <family val="2"/>
      <scheme val="minor"/>
    </font>
    <font>
      <b/>
      <sz val="10"/>
      <color rgb="FF05386C"/>
      <name val="Tahoma"/>
      <family val="2"/>
    </font>
    <font>
      <b/>
      <sz val="22"/>
      <color rgb="FF05386C"/>
      <name val="Calibri"/>
      <family val="2"/>
      <scheme val="minor"/>
    </font>
    <font>
      <sz val="11"/>
      <color rgb="FF05386C"/>
      <name val="Calibri"/>
      <family val="2"/>
      <scheme val="minor"/>
    </font>
    <font>
      <b/>
      <sz val="24"/>
      <color rgb="FF05386C"/>
      <name val="Calibri"/>
      <family val="2"/>
      <scheme val="minor"/>
    </font>
    <font>
      <b/>
      <sz val="11"/>
      <color rgb="FFE64285"/>
      <name val="Calibri"/>
      <family val="2"/>
      <scheme val="minor"/>
    </font>
    <font>
      <sz val="9"/>
      <color rgb="FFFF0000"/>
      <name val="Calibri"/>
      <family val="2"/>
    </font>
    <font>
      <sz val="10"/>
      <name val="Arial"/>
    </font>
    <font>
      <sz val="9"/>
      <color indexed="8"/>
      <name val="Arial"/>
    </font>
    <font>
      <sz val="8"/>
      <color rgb="FF000000"/>
      <name val="Calibri"/>
      <family val="2"/>
      <scheme val="minor"/>
    </font>
    <font>
      <sz val="9"/>
      <color indexed="8"/>
      <name val="Calibri"/>
      <family val="2"/>
      <scheme val="minor"/>
    </font>
    <font>
      <sz val="8"/>
      <color theme="3"/>
      <name val="Calibri"/>
      <family val="2"/>
    </font>
    <font>
      <sz val="8"/>
      <name val="Calibri"/>
      <family val="2"/>
      <scheme val="minor"/>
    </font>
    <font>
      <i/>
      <sz val="11"/>
      <color rgb="FF05386C"/>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665852"/>
        <bgColor indexed="64"/>
      </patternFill>
    </fill>
    <fill>
      <patternFill patternType="solid">
        <fgColor rgb="FFC4BAB6"/>
        <bgColor indexed="64"/>
      </patternFill>
    </fill>
    <fill>
      <patternFill patternType="solid">
        <fgColor rgb="FFE2DCDA"/>
        <bgColor indexed="64"/>
      </patternFill>
    </fill>
    <fill>
      <patternFill patternType="solid">
        <fgColor rgb="FFE64285"/>
        <bgColor indexed="64"/>
      </patternFill>
    </fill>
    <fill>
      <patternFill patternType="solid">
        <fgColor rgb="FF003E90"/>
        <bgColor indexed="64"/>
      </patternFill>
    </fill>
    <fill>
      <patternFill patternType="solid">
        <fgColor rgb="FF6F5D4C"/>
        <bgColor indexed="64"/>
      </patternFill>
    </fill>
    <fill>
      <patternFill patternType="solid">
        <fgColor rgb="FFFFED00"/>
        <bgColor indexed="64"/>
      </patternFill>
    </fill>
    <fill>
      <patternFill patternType="solid">
        <fgColor theme="0" tint="-0.14999847407452621"/>
        <bgColor indexed="64"/>
      </patternFill>
    </fill>
    <fill>
      <patternFill patternType="solid">
        <fgColor rgb="FFE2DCDA"/>
        <bgColor theme="0" tint="-0.34998626667073579"/>
      </patternFill>
    </fill>
    <fill>
      <patternFill patternType="solid">
        <fgColor rgb="FF05386C"/>
        <bgColor indexed="64"/>
      </patternFill>
    </fill>
    <fill>
      <patternFill patternType="solid">
        <fgColor theme="2"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AFA3A0"/>
        <bgColor indexed="64"/>
      </patternFill>
    </fill>
    <fill>
      <patternFill patternType="solid">
        <fgColor indexed="9"/>
        <bgColor indexed="64"/>
      </patternFill>
    </fill>
    <fill>
      <patternFill patternType="solid">
        <fgColor theme="0" tint="-0.34998626667073579"/>
        <bgColor indexed="64"/>
      </patternFill>
    </fill>
  </fills>
  <borders count="91">
    <border>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style="thick">
        <color indexed="8"/>
      </right>
      <top style="thick">
        <color indexed="8"/>
      </top>
      <bottom/>
      <diagonal/>
    </border>
    <border>
      <left style="thin">
        <color indexed="8"/>
      </left>
      <right style="thin">
        <color indexed="8"/>
      </right>
      <top style="thick">
        <color indexed="8"/>
      </top>
      <bottom/>
      <diagonal/>
    </border>
    <border>
      <left style="thick">
        <color indexed="8"/>
      </left>
      <right style="thick">
        <color indexed="8"/>
      </right>
      <top/>
      <bottom/>
      <diagonal/>
    </border>
    <border>
      <left style="thin">
        <color indexed="8"/>
      </left>
      <right style="thin">
        <color indexed="8"/>
      </right>
      <top/>
      <bottom/>
      <diagonal/>
    </border>
    <border>
      <left style="thick">
        <color indexed="8"/>
      </left>
      <right style="thick">
        <color indexed="8"/>
      </right>
      <top style="thick">
        <color indexed="8"/>
      </top>
      <bottom style="thick">
        <color indexed="8"/>
      </bottom>
      <diagonal/>
    </border>
    <border>
      <left style="thin">
        <color indexed="8"/>
      </left>
      <right style="thick">
        <color indexed="8"/>
      </right>
      <top style="thick">
        <color indexed="8"/>
      </top>
      <bottom/>
      <diagonal/>
    </border>
    <border>
      <left style="thin">
        <color indexed="8"/>
      </left>
      <right style="thick">
        <color indexed="8"/>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style="thin">
        <color indexed="64"/>
      </top>
      <bottom/>
      <diagonal/>
    </border>
    <border>
      <left/>
      <right style="thick">
        <color rgb="FFFFFFFF"/>
      </right>
      <top/>
      <bottom style="thick">
        <color rgb="FFFFFFFF"/>
      </bottom>
      <diagonal/>
    </border>
    <border>
      <left style="thick">
        <color rgb="FFFFFFFF"/>
      </left>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right/>
      <top/>
      <bottom style="thick">
        <color rgb="FFFFFFFF"/>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bottom/>
      <diagonal/>
    </border>
    <border>
      <left style="thick">
        <color rgb="FFFFFFFF"/>
      </left>
      <right style="thick">
        <color theme="0"/>
      </right>
      <top style="thick">
        <color rgb="FFFFFFFF"/>
      </top>
      <bottom style="thick">
        <color theme="0"/>
      </bottom>
      <diagonal/>
    </border>
    <border>
      <left style="thick">
        <color theme="0"/>
      </left>
      <right style="thick">
        <color rgb="FFFFFFFF"/>
      </right>
      <top style="thick">
        <color rgb="FFFFFFFF"/>
      </top>
      <bottom style="thick">
        <color theme="0"/>
      </bottom>
      <diagonal/>
    </border>
    <border>
      <left style="thick">
        <color rgb="FFFFFFFF"/>
      </left>
      <right style="thick">
        <color rgb="FFFFFFFF"/>
      </right>
      <top style="thick">
        <color theme="0"/>
      </top>
      <bottom style="thick">
        <color rgb="FFFFFFFF"/>
      </bottom>
      <diagonal/>
    </border>
    <border>
      <left style="thick">
        <color rgb="FFFFFFFF"/>
      </left>
      <right style="thick">
        <color theme="0"/>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theme="0"/>
      </right>
      <top/>
      <bottom style="thick">
        <color theme="0"/>
      </bottom>
      <diagonal/>
    </border>
    <border>
      <left/>
      <right style="thick">
        <color rgb="FFFFFFFF"/>
      </right>
      <top style="thick">
        <color theme="0"/>
      </top>
      <bottom style="thick">
        <color rgb="FFFFFFFF"/>
      </bottom>
      <diagonal/>
    </border>
    <border>
      <left style="medium">
        <color theme="0"/>
      </left>
      <right/>
      <top style="thick">
        <color theme="0"/>
      </top>
      <bottom style="thick">
        <color theme="0"/>
      </bottom>
      <diagonal/>
    </border>
    <border>
      <left/>
      <right/>
      <top/>
      <bottom style="thick">
        <color theme="0"/>
      </bottom>
      <diagonal/>
    </border>
    <border>
      <left/>
      <right style="medium">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medium">
        <color theme="0"/>
      </right>
      <top style="thick">
        <color theme="0"/>
      </top>
      <bottom style="thick">
        <color theme="0"/>
      </bottom>
      <diagonal/>
    </border>
    <border>
      <left/>
      <right style="thick">
        <color theme="0"/>
      </right>
      <top style="thick">
        <color theme="0"/>
      </top>
      <bottom style="thick">
        <color theme="0"/>
      </bottom>
      <diagonal/>
    </border>
    <border>
      <left/>
      <right style="thick">
        <color theme="0"/>
      </right>
      <top/>
      <bottom style="thick">
        <color theme="0"/>
      </bottom>
      <diagonal/>
    </border>
    <border>
      <left/>
      <right style="thick">
        <color theme="0"/>
      </right>
      <top style="thick">
        <color theme="0"/>
      </top>
      <bottom/>
      <diagonal/>
    </border>
    <border>
      <left/>
      <right style="thick">
        <color theme="0"/>
      </right>
      <top/>
      <bottom/>
      <diagonal/>
    </border>
    <border>
      <left style="medium">
        <color theme="0"/>
      </left>
      <right style="thick">
        <color theme="0"/>
      </right>
      <top style="thick">
        <color theme="0"/>
      </top>
      <bottom/>
      <diagonal/>
    </border>
    <border>
      <left style="medium">
        <color theme="0"/>
      </left>
      <right style="thick">
        <color theme="0"/>
      </right>
      <top style="thick">
        <color theme="0"/>
      </top>
      <bottom style="thick">
        <color theme="0"/>
      </bottom>
      <diagonal/>
    </border>
    <border>
      <left/>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style="thick">
        <color theme="0"/>
      </left>
      <right style="thick">
        <color theme="0"/>
      </right>
      <top/>
      <bottom style="thick">
        <color theme="0"/>
      </bottom>
      <diagonal/>
    </border>
    <border>
      <left/>
      <right/>
      <top style="thick">
        <color rgb="FFFFFFFF"/>
      </top>
      <bottom style="thick">
        <color rgb="FFFFFFFF"/>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ck">
        <color rgb="FFFFFFFF"/>
      </left>
      <right/>
      <top/>
      <bottom/>
      <diagonal/>
    </border>
    <border>
      <left style="medium">
        <color theme="0"/>
      </left>
      <right/>
      <top style="medium">
        <color theme="0"/>
      </top>
      <bottom style="thick">
        <color theme="0"/>
      </bottom>
      <diagonal/>
    </border>
    <border>
      <left/>
      <right/>
      <top style="medium">
        <color theme="0"/>
      </top>
      <bottom style="thick">
        <color theme="0"/>
      </bottom>
      <diagonal/>
    </border>
    <border>
      <left/>
      <right style="medium">
        <color theme="0"/>
      </right>
      <top style="medium">
        <color theme="0"/>
      </top>
      <bottom style="thick">
        <color theme="0"/>
      </bottom>
      <diagonal/>
    </border>
    <border>
      <left/>
      <right/>
      <top style="thick">
        <color theme="0"/>
      </top>
      <bottom/>
      <diagonal/>
    </border>
    <border>
      <left style="thick">
        <color theme="0"/>
      </left>
      <right/>
      <top/>
      <bottom style="thick">
        <color theme="0"/>
      </bottom>
      <diagonal/>
    </border>
    <border>
      <left style="thick">
        <color theme="0"/>
      </left>
      <right/>
      <top style="thick">
        <color rgb="FFFFFFFF"/>
      </top>
      <bottom style="thick">
        <color rgb="FFFFFFFF"/>
      </bottom>
      <diagonal/>
    </border>
    <border>
      <left style="thin">
        <color indexed="64"/>
      </left>
      <right/>
      <top style="thin">
        <color indexed="64"/>
      </top>
      <bottom style="thin">
        <color indexed="64"/>
      </bottom>
      <diagonal/>
    </border>
    <border>
      <left style="thick">
        <color indexed="8"/>
      </left>
      <right style="thin">
        <color indexed="8"/>
      </right>
      <top style="thick">
        <color indexed="8"/>
      </top>
      <bottom style="thick">
        <color indexed="8"/>
      </bottom>
      <diagonal/>
    </border>
    <border>
      <left style="thick">
        <color indexed="8"/>
      </left>
      <right style="thin">
        <color indexed="8"/>
      </right>
      <top style="thick">
        <color indexed="8"/>
      </top>
      <bottom/>
      <diagonal/>
    </border>
    <border>
      <left style="thick">
        <color indexed="8"/>
      </left>
      <right style="thin">
        <color indexed="8"/>
      </right>
      <top/>
      <bottom style="thick">
        <color indexed="8"/>
      </bottom>
      <diagonal/>
    </border>
    <border>
      <left style="thin">
        <color indexed="8"/>
      </left>
      <right style="thick">
        <color indexed="8"/>
      </right>
      <top/>
      <bottom style="thick">
        <color indexed="8"/>
      </bottom>
      <diagonal/>
    </border>
    <border>
      <left/>
      <right/>
      <top/>
      <bottom style="thick">
        <color indexed="8"/>
      </bottom>
      <diagonal/>
    </border>
    <border>
      <left style="thick">
        <color indexed="8"/>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style="thick">
        <color indexed="8"/>
      </right>
      <top/>
      <bottom style="thick">
        <color indexed="8"/>
      </bottom>
      <diagonal/>
    </border>
    <border>
      <left/>
      <right style="thin">
        <color indexed="8"/>
      </right>
      <top/>
      <bottom/>
      <diagonal/>
    </border>
    <border>
      <left style="thick">
        <color rgb="FFFFFFFF"/>
      </left>
      <right style="thick">
        <color theme="0"/>
      </right>
      <top/>
      <bottom style="thick">
        <color rgb="FFFFFFFF"/>
      </bottom>
      <diagonal/>
    </border>
    <border>
      <left style="thick">
        <color theme="0"/>
      </left>
      <right style="thick">
        <color theme="0"/>
      </right>
      <top style="thin">
        <color theme="0"/>
      </top>
      <bottom style="thick">
        <color theme="0"/>
      </bottom>
      <diagonal/>
    </border>
    <border>
      <left style="thick">
        <color theme="0"/>
      </left>
      <right style="thick">
        <color theme="0"/>
      </right>
      <top/>
      <bottom/>
      <diagonal/>
    </border>
    <border>
      <left style="thick">
        <color theme="0"/>
      </left>
      <right/>
      <top/>
      <bottom/>
      <diagonal/>
    </border>
    <border>
      <left style="thick">
        <color indexed="8"/>
      </left>
      <right style="thick">
        <color indexed="8"/>
      </right>
      <top/>
      <bottom style="thick">
        <color indexed="8"/>
      </bottom>
      <diagonal/>
    </border>
    <border>
      <left style="thick">
        <color indexed="8"/>
      </left>
      <right style="thin">
        <color indexed="8"/>
      </right>
      <top/>
      <bottom/>
      <diagonal/>
    </border>
    <border>
      <left style="thin">
        <color indexed="8"/>
      </left>
      <right style="thin">
        <color indexed="8"/>
      </right>
      <top/>
      <bottom style="thick">
        <color indexed="8"/>
      </bottom>
      <diagonal/>
    </border>
    <border>
      <left style="medium">
        <color theme="0"/>
      </left>
      <right style="medium">
        <color theme="0"/>
      </right>
      <top style="medium">
        <color theme="0"/>
      </top>
      <bottom style="medium">
        <color theme="0"/>
      </bottom>
      <diagonal/>
    </border>
    <border>
      <left/>
      <right/>
      <top style="thick">
        <color theme="0"/>
      </top>
      <bottom style="thick">
        <color rgb="FFFFFFFF"/>
      </bottom>
      <diagonal/>
    </border>
    <border>
      <left style="thick">
        <color rgb="FFFFFFFF"/>
      </left>
      <right style="thick">
        <color theme="0"/>
      </right>
      <top/>
      <bottom/>
      <diagonal/>
    </border>
    <border>
      <left style="thick">
        <color rgb="FFFFFFFF"/>
      </left>
      <right style="thick">
        <color theme="0"/>
      </right>
      <top style="thick">
        <color theme="0"/>
      </top>
      <bottom/>
      <diagonal/>
    </border>
    <border>
      <left style="thick">
        <color theme="0"/>
      </left>
      <right style="thick">
        <color rgb="FFFFFFFF"/>
      </right>
      <top/>
      <bottom/>
      <diagonal/>
    </border>
    <border>
      <left style="thin">
        <color theme="0"/>
      </left>
      <right style="thin">
        <color theme="0"/>
      </right>
      <top style="thin">
        <color theme="0"/>
      </top>
      <bottom style="thin">
        <color theme="0"/>
      </bottom>
      <diagonal/>
    </border>
    <border>
      <left style="medium">
        <color theme="0"/>
      </left>
      <right/>
      <top style="medium">
        <color theme="0"/>
      </top>
      <bottom style="thin">
        <color theme="0"/>
      </bottom>
      <diagonal/>
    </border>
    <border>
      <left/>
      <right style="medium">
        <color theme="0"/>
      </right>
      <top style="medium">
        <color theme="0"/>
      </top>
      <bottom style="thin">
        <color theme="0"/>
      </bottom>
      <diagonal/>
    </border>
  </borders>
  <cellStyleXfs count="46">
    <xf numFmtId="0" fontId="0"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28"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2" fillId="0" borderId="0"/>
    <xf numFmtId="0" fontId="1" fillId="0" borderId="0"/>
    <xf numFmtId="0" fontId="2" fillId="0" borderId="0"/>
    <xf numFmtId="0" fontId="1" fillId="0" borderId="0"/>
    <xf numFmtId="0" fontId="28" fillId="0" borderId="0"/>
    <xf numFmtId="0" fontId="28"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9" fontId="28" fillId="0" borderId="0" applyFont="0" applyFill="0" applyBorder="0" applyAlignment="0" applyProtection="0"/>
    <xf numFmtId="0" fontId="1" fillId="0" borderId="0"/>
    <xf numFmtId="0" fontId="1" fillId="0" borderId="0"/>
    <xf numFmtId="0" fontId="1" fillId="0" borderId="0"/>
    <xf numFmtId="0" fontId="1" fillId="0" borderId="0"/>
    <xf numFmtId="0" fontId="129" fillId="0" borderId="0"/>
    <xf numFmtId="0" fontId="1" fillId="0" borderId="0"/>
    <xf numFmtId="0" fontId="1" fillId="0" borderId="0"/>
    <xf numFmtId="0" fontId="129" fillId="0" borderId="0"/>
    <xf numFmtId="0" fontId="129" fillId="0" borderId="0"/>
    <xf numFmtId="0" fontId="1" fillId="0" borderId="0"/>
    <xf numFmtId="0" fontId="129" fillId="0" borderId="0"/>
    <xf numFmtId="0" fontId="1" fillId="0" borderId="0"/>
    <xf numFmtId="0" fontId="129" fillId="0" borderId="0"/>
    <xf numFmtId="0" fontId="1" fillId="0" borderId="0"/>
  </cellStyleXfs>
  <cellXfs count="1013">
    <xf numFmtId="0" fontId="0" fillId="0" borderId="0" xfId="0"/>
    <xf numFmtId="0" fontId="29" fillId="0" borderId="0" xfId="0" applyFont="1"/>
    <xf numFmtId="0" fontId="29" fillId="2" borderId="0" xfId="0" applyFont="1" applyFill="1" applyAlignment="1">
      <alignment horizontal="left"/>
    </xf>
    <xf numFmtId="0" fontId="29" fillId="0" borderId="0" xfId="0" applyFont="1" applyAlignment="1"/>
    <xf numFmtId="0" fontId="30" fillId="0" borderId="0" xfId="0" applyFont="1"/>
    <xf numFmtId="0" fontId="31" fillId="0" borderId="0" xfId="0" applyFont="1" applyBorder="1" applyAlignment="1">
      <alignment horizontal="center"/>
    </xf>
    <xf numFmtId="0" fontId="32" fillId="0" borderId="0" xfId="0" applyFont="1" applyBorder="1" applyAlignment="1">
      <alignment horizontal="center"/>
    </xf>
    <xf numFmtId="0" fontId="33" fillId="0" borderId="0" xfId="0" applyFont="1"/>
    <xf numFmtId="0" fontId="33" fillId="0" borderId="0" xfId="0" applyFont="1" applyAlignment="1"/>
    <xf numFmtId="0" fontId="29" fillId="2" borderId="0" xfId="0" applyFont="1" applyFill="1"/>
    <xf numFmtId="0" fontId="29" fillId="0" borderId="0" xfId="0" applyFont="1" applyBorder="1"/>
    <xf numFmtId="0" fontId="29" fillId="0" borderId="0" xfId="0" applyFont="1" applyAlignment="1">
      <alignment horizontal="center"/>
    </xf>
    <xf numFmtId="0" fontId="34" fillId="0" borderId="0" xfId="0" applyFon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5" fillId="0" borderId="0" xfId="0" applyFont="1" applyAlignment="1">
      <alignment vertical="center" wrapText="1"/>
    </xf>
    <xf numFmtId="3" fontId="29" fillId="0" borderId="0" xfId="0" applyNumberFormat="1" applyFont="1" applyAlignment="1">
      <alignment horizontal="center" vertical="center"/>
    </xf>
    <xf numFmtId="0" fontId="36" fillId="0" borderId="0" xfId="0" applyFont="1" applyAlignment="1">
      <alignment vertical="top"/>
    </xf>
    <xf numFmtId="0" fontId="37" fillId="0" borderId="0" xfId="0" applyFont="1" applyAlignment="1">
      <alignment vertical="center"/>
    </xf>
    <xf numFmtId="0" fontId="0" fillId="0" borderId="0" xfId="0" applyFont="1"/>
    <xf numFmtId="0" fontId="38" fillId="0" borderId="0" xfId="0" applyFont="1"/>
    <xf numFmtId="0" fontId="39" fillId="0" borderId="0" xfId="0" applyFont="1"/>
    <xf numFmtId="0" fontId="38" fillId="2" borderId="0" xfId="0" applyFont="1" applyFill="1"/>
    <xf numFmtId="0" fontId="40" fillId="0" borderId="0" xfId="0" applyFont="1"/>
    <xf numFmtId="0" fontId="38" fillId="0" borderId="0" xfId="0" applyFont="1" applyAlignment="1"/>
    <xf numFmtId="0" fontId="39" fillId="0" borderId="0" xfId="0" applyFont="1" applyAlignment="1"/>
    <xf numFmtId="0" fontId="41" fillId="0" borderId="0" xfId="0" applyFont="1" applyAlignment="1">
      <alignment vertical="center"/>
    </xf>
    <xf numFmtId="0" fontId="41" fillId="0" borderId="0" xfId="0" applyFont="1" applyAlignment="1">
      <alignment horizontal="center" vertical="center"/>
    </xf>
    <xf numFmtId="0" fontId="42" fillId="2" borderId="0" xfId="0" applyFont="1" applyFill="1" applyAlignment="1">
      <alignment horizontal="left"/>
    </xf>
    <xf numFmtId="0" fontId="0" fillId="2" borderId="0" xfId="0" applyFont="1" applyFill="1"/>
    <xf numFmtId="0" fontId="0" fillId="2" borderId="1" xfId="0" applyFont="1" applyFill="1" applyBorder="1"/>
    <xf numFmtId="0" fontId="0" fillId="2" borderId="2" xfId="0" applyFont="1" applyFill="1" applyBorder="1"/>
    <xf numFmtId="0" fontId="0" fillId="2" borderId="3" xfId="0" applyFont="1" applyFill="1" applyBorder="1"/>
    <xf numFmtId="0" fontId="0" fillId="2" borderId="0" xfId="0" applyFont="1" applyFill="1" applyBorder="1"/>
    <xf numFmtId="0" fontId="0" fillId="2" borderId="4" xfId="0" applyFont="1" applyFill="1" applyBorder="1"/>
    <xf numFmtId="0" fontId="0" fillId="2" borderId="5" xfId="0" applyFont="1" applyFill="1" applyBorder="1"/>
    <xf numFmtId="0" fontId="0" fillId="0" borderId="0" xfId="0" applyFont="1" applyAlignment="1"/>
    <xf numFmtId="0" fontId="43" fillId="0" borderId="0" xfId="0" applyFont="1" applyAlignment="1">
      <alignment vertical="center"/>
    </xf>
    <xf numFmtId="0" fontId="43" fillId="0" borderId="0" xfId="0" applyFont="1" applyAlignment="1"/>
    <xf numFmtId="0" fontId="44" fillId="0" borderId="0" xfId="0" applyFont="1" applyAlignment="1">
      <alignment vertical="center"/>
    </xf>
    <xf numFmtId="0" fontId="0" fillId="0" borderId="0" xfId="0" applyFont="1" applyAlignment="1">
      <alignment vertical="center"/>
    </xf>
    <xf numFmtId="0" fontId="39" fillId="0" borderId="0" xfId="0" applyFont="1" applyAlignment="1">
      <alignment vertical="center"/>
    </xf>
    <xf numFmtId="0" fontId="39" fillId="0" borderId="0" xfId="0" applyFont="1" applyAlignment="1">
      <alignment horizontal="left" vertical="center"/>
    </xf>
    <xf numFmtId="0" fontId="39" fillId="0" borderId="0" xfId="0" applyFont="1" applyAlignment="1">
      <alignment horizontal="center" vertical="center"/>
    </xf>
    <xf numFmtId="0" fontId="42" fillId="0" borderId="0" xfId="0" applyFont="1" applyAlignment="1">
      <alignment vertical="center"/>
    </xf>
    <xf numFmtId="0" fontId="37" fillId="0" borderId="0" xfId="0" applyFont="1" applyAlignment="1">
      <alignment horizontal="center" vertical="center"/>
    </xf>
    <xf numFmtId="0" fontId="37" fillId="0" borderId="0" xfId="0" applyFont="1" applyAlignment="1"/>
    <xf numFmtId="0" fontId="37" fillId="0" borderId="6" xfId="0" applyFont="1" applyBorder="1" applyAlignment="1"/>
    <xf numFmtId="0" fontId="41" fillId="0" borderId="0" xfId="0" applyFont="1" applyAlignment="1"/>
    <xf numFmtId="0" fontId="0" fillId="0" borderId="0" xfId="0" applyFont="1" applyAlignment="1">
      <alignment horizontal="center"/>
    </xf>
    <xf numFmtId="0" fontId="45" fillId="0" borderId="0" xfId="0" applyFont="1" applyAlignment="1"/>
    <xf numFmtId="0" fontId="44" fillId="0" borderId="0" xfId="0" applyFont="1" applyAlignment="1"/>
    <xf numFmtId="0" fontId="1"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xf numFmtId="0" fontId="8" fillId="0" borderId="0" xfId="0" applyFont="1" applyAlignment="1">
      <alignment vertical="center"/>
    </xf>
    <xf numFmtId="0" fontId="8" fillId="0" borderId="0" xfId="0" applyFont="1" applyAlignment="1"/>
    <xf numFmtId="0" fontId="41" fillId="0" borderId="0" xfId="0" applyFont="1" applyAlignment="1">
      <alignment horizontal="left"/>
    </xf>
    <xf numFmtId="0" fontId="41" fillId="0" borderId="0" xfId="0" applyFont="1"/>
    <xf numFmtId="0" fontId="46" fillId="0" borderId="0" xfId="0" applyFont="1" applyAlignment="1">
      <alignment vertical="center"/>
    </xf>
    <xf numFmtId="0" fontId="44" fillId="0" borderId="0" xfId="0" applyFont="1" applyAlignment="1">
      <alignment horizontal="center" vertical="center"/>
    </xf>
    <xf numFmtId="0" fontId="44" fillId="0" borderId="0" xfId="0" applyFont="1" applyAlignment="1">
      <alignment horizontal="center"/>
    </xf>
    <xf numFmtId="0" fontId="44" fillId="0" borderId="0" xfId="0" applyFont="1" applyAlignment="1">
      <alignment horizontal="left" vertical="center"/>
    </xf>
    <xf numFmtId="0" fontId="43" fillId="0" borderId="0" xfId="0" applyFont="1" applyAlignment="1">
      <alignment horizontal="left"/>
    </xf>
    <xf numFmtId="0" fontId="44" fillId="0" borderId="0" xfId="0" applyFont="1" applyAlignment="1">
      <alignment horizontal="left"/>
    </xf>
    <xf numFmtId="0" fontId="0" fillId="0" borderId="0" xfId="0" applyFont="1" applyAlignment="1"/>
    <xf numFmtId="0" fontId="40" fillId="0" borderId="0" xfId="0" applyFont="1" applyAlignment="1"/>
    <xf numFmtId="0" fontId="41" fillId="2" borderId="0" xfId="0" applyFont="1" applyFill="1" applyAlignment="1"/>
    <xf numFmtId="0" fontId="37" fillId="0" borderId="0" xfId="0" applyFont="1" applyAlignment="1">
      <alignment horizontal="left" vertical="center"/>
    </xf>
    <xf numFmtId="0" fontId="0" fillId="0" borderId="0" xfId="0"/>
    <xf numFmtId="0" fontId="44" fillId="0" borderId="0" xfId="0" applyFont="1"/>
    <xf numFmtId="0" fontId="0" fillId="0" borderId="0" xfId="0" applyAlignment="1">
      <alignment wrapText="1"/>
    </xf>
    <xf numFmtId="0" fontId="47" fillId="0" borderId="0" xfId="0" applyFont="1" applyAlignment="1">
      <alignment horizontal="center"/>
    </xf>
    <xf numFmtId="0" fontId="12" fillId="0" borderId="0" xfId="0" applyFont="1" applyAlignment="1"/>
    <xf numFmtId="0" fontId="12" fillId="0" borderId="0" xfId="0" applyFont="1" applyAlignment="1">
      <alignment horizontal="center"/>
    </xf>
    <xf numFmtId="0" fontId="13" fillId="0" borderId="0" xfId="0" applyFont="1" applyAlignment="1">
      <alignment horizontal="left"/>
    </xf>
    <xf numFmtId="0" fontId="48" fillId="0" borderId="0" xfId="0" applyFont="1" applyAlignment="1">
      <alignment horizontal="left"/>
    </xf>
    <xf numFmtId="0" fontId="4" fillId="0" borderId="0" xfId="0" applyFont="1" applyAlignment="1">
      <alignment horizontal="center"/>
    </xf>
    <xf numFmtId="0" fontId="37" fillId="0" borderId="0" xfId="0" applyFont="1" applyAlignment="1">
      <alignment horizontal="center"/>
    </xf>
    <xf numFmtId="0" fontId="36" fillId="0" borderId="0" xfId="0" applyFont="1" applyAlignment="1">
      <alignment horizontal="center"/>
    </xf>
    <xf numFmtId="0" fontId="43" fillId="0" borderId="0" xfId="0" applyFont="1" applyAlignment="1">
      <alignment horizontal="left"/>
    </xf>
    <xf numFmtId="0" fontId="43" fillId="0" borderId="0" xfId="0" applyFont="1"/>
    <xf numFmtId="3" fontId="49" fillId="0" borderId="0" xfId="0" applyNumberFormat="1" applyFont="1" applyAlignment="1">
      <alignment horizontal="left"/>
    </xf>
    <xf numFmtId="0" fontId="30" fillId="0" borderId="0" xfId="0" applyFont="1" applyAlignment="1"/>
    <xf numFmtId="0" fontId="50" fillId="0" borderId="0" xfId="0" applyFont="1"/>
    <xf numFmtId="0" fontId="51" fillId="0" borderId="0" xfId="0" applyFont="1" applyAlignment="1">
      <alignment horizontal="left" wrapText="1"/>
    </xf>
    <xf numFmtId="0" fontId="1" fillId="0" borderId="0" xfId="25"/>
    <xf numFmtId="0" fontId="30" fillId="0" borderId="0" xfId="0" applyFont="1" applyAlignment="1">
      <alignment vertical="center"/>
    </xf>
    <xf numFmtId="0" fontId="49" fillId="0" borderId="0" xfId="0" applyFont="1" applyAlignment="1">
      <alignment horizontal="left" vertical="top"/>
    </xf>
    <xf numFmtId="0" fontId="49" fillId="0" borderId="0" xfId="0" applyFont="1" applyAlignment="1">
      <alignment horizontal="center" vertical="top"/>
    </xf>
    <xf numFmtId="0" fontId="52" fillId="0" borderId="0" xfId="0" applyFont="1" applyAlignment="1">
      <alignment horizontal="left" vertical="center"/>
    </xf>
    <xf numFmtId="165" fontId="0" fillId="0" borderId="0" xfId="0" applyNumberFormat="1" applyFont="1"/>
    <xf numFmtId="0" fontId="53" fillId="0" borderId="0" xfId="0" applyFont="1" applyAlignment="1">
      <alignment horizontal="center" vertical="center"/>
    </xf>
    <xf numFmtId="0" fontId="44" fillId="2" borderId="0" xfId="0" applyFont="1" applyFill="1" applyAlignment="1">
      <alignment vertical="center"/>
    </xf>
    <xf numFmtId="0" fontId="54" fillId="2" borderId="0" xfId="0" applyFont="1" applyFill="1" applyBorder="1" applyAlignment="1">
      <alignment horizontal="left" wrapText="1"/>
    </xf>
    <xf numFmtId="0" fontId="41" fillId="2" borderId="0" xfId="0" applyFont="1" applyFill="1" applyAlignment="1">
      <alignment wrapText="1"/>
    </xf>
    <xf numFmtId="0" fontId="41" fillId="0" borderId="0" xfId="0" applyFont="1" applyAlignment="1">
      <alignment wrapText="1"/>
    </xf>
    <xf numFmtId="0" fontId="54" fillId="2" borderId="0" xfId="0" applyFont="1" applyFill="1" applyBorder="1" applyAlignment="1">
      <alignment horizontal="center" wrapText="1"/>
    </xf>
    <xf numFmtId="0" fontId="55" fillId="2" borderId="0" xfId="0" applyFont="1" applyFill="1" applyBorder="1" applyAlignment="1">
      <alignment horizontal="center" wrapText="1"/>
    </xf>
    <xf numFmtId="164" fontId="55" fillId="2" borderId="0" xfId="0" applyNumberFormat="1" applyFont="1" applyFill="1" applyBorder="1" applyAlignment="1">
      <alignment horizontal="center" wrapText="1"/>
    </xf>
    <xf numFmtId="164" fontId="54" fillId="2" borderId="0" xfId="0" applyNumberFormat="1" applyFont="1" applyFill="1" applyBorder="1" applyAlignment="1">
      <alignment horizontal="center" wrapText="1"/>
    </xf>
    <xf numFmtId="0" fontId="55" fillId="2" borderId="0" xfId="0" applyFont="1" applyFill="1" applyAlignment="1">
      <alignment wrapText="1"/>
    </xf>
    <xf numFmtId="0" fontId="56" fillId="0" borderId="0" xfId="0" applyFont="1" applyAlignment="1"/>
    <xf numFmtId="0" fontId="44" fillId="0" borderId="0" xfId="0" applyFont="1" applyAlignment="1">
      <alignment vertical="center" wrapText="1"/>
    </xf>
    <xf numFmtId="0" fontId="57" fillId="0" borderId="0" xfId="0" applyFont="1" applyAlignment="1"/>
    <xf numFmtId="0" fontId="58" fillId="0" borderId="0" xfId="0" applyFont="1" applyAlignment="1">
      <alignment horizontal="center"/>
    </xf>
    <xf numFmtId="0" fontId="41" fillId="0" borderId="0" xfId="0" applyFont="1" applyAlignment="1">
      <alignment horizontal="center"/>
    </xf>
    <xf numFmtId="0" fontId="58" fillId="0" borderId="0" xfId="0" applyFont="1" applyAlignment="1"/>
    <xf numFmtId="0" fontId="58" fillId="2" borderId="0" xfId="0" applyFont="1" applyFill="1" applyAlignment="1"/>
    <xf numFmtId="0" fontId="29" fillId="2" borderId="0" xfId="0" applyFont="1" applyFill="1" applyAlignment="1">
      <alignment horizontal="center" vertical="center"/>
    </xf>
    <xf numFmtId="0" fontId="29" fillId="3" borderId="0" xfId="0" applyFont="1" applyFill="1" applyAlignment="1">
      <alignment horizontal="center" vertical="center"/>
    </xf>
    <xf numFmtId="0" fontId="7" fillId="4" borderId="0" xfId="25" applyFont="1" applyFill="1"/>
    <xf numFmtId="0" fontId="1" fillId="4" borderId="0" xfId="25" applyFill="1"/>
    <xf numFmtId="0" fontId="7" fillId="4" borderId="7" xfId="25" applyFont="1" applyFill="1" applyBorder="1" applyAlignment="1">
      <alignment horizontal="center" wrapText="1"/>
    </xf>
    <xf numFmtId="0" fontId="7" fillId="4" borderId="8" xfId="25" applyFont="1" applyFill="1" applyBorder="1" applyAlignment="1">
      <alignment horizontal="center" wrapText="1"/>
    </xf>
    <xf numFmtId="0" fontId="7" fillId="4" borderId="9" xfId="25" applyFont="1" applyFill="1" applyBorder="1" applyAlignment="1">
      <alignment horizontal="left" vertical="top" wrapText="1"/>
    </xf>
    <xf numFmtId="164" fontId="7" fillId="4" borderId="10" xfId="25" applyNumberFormat="1" applyFont="1" applyFill="1" applyBorder="1" applyAlignment="1">
      <alignment horizontal="right" vertical="center"/>
    </xf>
    <xf numFmtId="0" fontId="7" fillId="4" borderId="11" xfId="25" applyFont="1" applyFill="1" applyBorder="1" applyAlignment="1">
      <alignment horizontal="left" vertical="top" wrapText="1"/>
    </xf>
    <xf numFmtId="164" fontId="7" fillId="4" borderId="12" xfId="25" applyNumberFormat="1" applyFont="1" applyFill="1" applyBorder="1" applyAlignment="1">
      <alignment horizontal="right" vertical="center"/>
    </xf>
    <xf numFmtId="0" fontId="43" fillId="0" borderId="0" xfId="0" applyFont="1" applyFill="1" applyAlignment="1">
      <alignment horizontal="left"/>
    </xf>
    <xf numFmtId="0" fontId="7" fillId="4" borderId="13" xfId="25" applyFont="1" applyFill="1" applyBorder="1" applyAlignment="1">
      <alignment horizontal="left" wrapText="1"/>
    </xf>
    <xf numFmtId="0" fontId="1" fillId="0" borderId="0" xfId="29"/>
    <xf numFmtId="1" fontId="7" fillId="4" borderId="14" xfId="25" applyNumberFormat="1" applyFont="1" applyFill="1" applyBorder="1" applyAlignment="1">
      <alignment horizontal="right" vertical="center"/>
    </xf>
    <xf numFmtId="1" fontId="7" fillId="4" borderId="15" xfId="25" applyNumberFormat="1" applyFont="1" applyFill="1" applyBorder="1" applyAlignment="1">
      <alignment horizontal="right" vertical="center"/>
    </xf>
    <xf numFmtId="0" fontId="15" fillId="0" borderId="0" xfId="30"/>
    <xf numFmtId="0" fontId="34" fillId="0" borderId="0" xfId="0" applyFont="1"/>
    <xf numFmtId="0" fontId="59" fillId="0" borderId="0" xfId="0" applyFont="1"/>
    <xf numFmtId="0" fontId="60" fillId="5" borderId="22" xfId="0" applyFont="1" applyFill="1" applyBorder="1" applyAlignment="1">
      <alignment horizontal="justify" vertical="center" wrapText="1"/>
    </xf>
    <xf numFmtId="3" fontId="60" fillId="6" borderId="22" xfId="0" applyNumberFormat="1" applyFont="1" applyFill="1" applyBorder="1" applyAlignment="1">
      <alignment horizontal="center" vertical="center" wrapText="1"/>
    </xf>
    <xf numFmtId="3" fontId="60" fillId="7" borderId="22" xfId="0" applyNumberFormat="1" applyFont="1" applyFill="1" applyBorder="1" applyAlignment="1">
      <alignment horizontal="center" vertical="center" wrapText="1"/>
    </xf>
    <xf numFmtId="4" fontId="60" fillId="6" borderId="22" xfId="0" applyNumberFormat="1" applyFont="1" applyFill="1" applyBorder="1" applyAlignment="1">
      <alignment horizontal="center" vertical="center" wrapText="1"/>
    </xf>
    <xf numFmtId="4" fontId="60" fillId="7" borderId="22" xfId="0" applyNumberFormat="1" applyFont="1" applyFill="1" applyBorder="1" applyAlignment="1">
      <alignment horizontal="center" vertical="center" wrapText="1"/>
    </xf>
    <xf numFmtId="4" fontId="61" fillId="7" borderId="22" xfId="0" applyNumberFormat="1" applyFont="1" applyFill="1" applyBorder="1" applyAlignment="1">
      <alignment horizontal="center" vertical="center" wrapText="1"/>
    </xf>
    <xf numFmtId="3" fontId="61" fillId="7" borderId="22" xfId="0" applyNumberFormat="1" applyFont="1" applyFill="1" applyBorder="1" applyAlignment="1">
      <alignment horizontal="center" vertical="center" wrapText="1"/>
    </xf>
    <xf numFmtId="3" fontId="60" fillId="6" borderId="23" xfId="0" applyNumberFormat="1" applyFont="1" applyFill="1" applyBorder="1" applyAlignment="1">
      <alignment horizontal="center" vertical="center" wrapText="1"/>
    </xf>
    <xf numFmtId="3" fontId="60" fillId="6" borderId="24" xfId="0" applyNumberFormat="1" applyFont="1" applyFill="1" applyBorder="1" applyAlignment="1">
      <alignment horizontal="center" vertical="center" wrapText="1"/>
    </xf>
    <xf numFmtId="3" fontId="60" fillId="7" borderId="24" xfId="0" applyNumberFormat="1" applyFont="1" applyFill="1" applyBorder="1" applyAlignment="1">
      <alignment horizontal="center" vertical="center" wrapText="1"/>
    </xf>
    <xf numFmtId="3" fontId="60" fillId="7" borderId="23" xfId="0" applyNumberFormat="1" applyFont="1" applyFill="1" applyBorder="1" applyAlignment="1">
      <alignment horizontal="center" vertical="center" wrapText="1"/>
    </xf>
    <xf numFmtId="3" fontId="61" fillId="7" borderId="24" xfId="0" applyNumberFormat="1" applyFont="1" applyFill="1" applyBorder="1" applyAlignment="1">
      <alignment horizontal="center" vertical="center" wrapText="1"/>
    </xf>
    <xf numFmtId="3" fontId="61" fillId="7" borderId="23" xfId="0" applyNumberFormat="1" applyFont="1" applyFill="1" applyBorder="1" applyAlignment="1">
      <alignment horizontal="center" vertical="center" wrapText="1"/>
    </xf>
    <xf numFmtId="49" fontId="61" fillId="7" borderId="22" xfId="0" applyNumberFormat="1" applyFont="1" applyFill="1" applyBorder="1" applyAlignment="1">
      <alignment horizontal="justify" vertical="center"/>
    </xf>
    <xf numFmtId="49" fontId="61" fillId="6" borderId="22" xfId="0" applyNumberFormat="1" applyFont="1" applyFill="1" applyBorder="1" applyAlignment="1">
      <alignment horizontal="justify" vertical="center"/>
    </xf>
    <xf numFmtId="3" fontId="60" fillId="7" borderId="0" xfId="0" applyNumberFormat="1" applyFont="1" applyFill="1" applyBorder="1" applyAlignment="1">
      <alignment horizontal="center" vertical="center" wrapText="1"/>
    </xf>
    <xf numFmtId="49" fontId="29" fillId="0" borderId="0" xfId="0" applyNumberFormat="1" applyFont="1"/>
    <xf numFmtId="49" fontId="62" fillId="8" borderId="22" xfId="0" applyNumberFormat="1" applyFont="1" applyFill="1" applyBorder="1" applyAlignment="1">
      <alignment horizontal="justify" vertical="center"/>
    </xf>
    <xf numFmtId="2" fontId="60" fillId="7" borderId="22" xfId="0" applyNumberFormat="1" applyFont="1" applyFill="1" applyBorder="1" applyAlignment="1">
      <alignment horizontal="center" vertical="center" wrapText="1"/>
    </xf>
    <xf numFmtId="2" fontId="60" fillId="6" borderId="22" xfId="0" applyNumberFormat="1" applyFont="1" applyFill="1" applyBorder="1" applyAlignment="1">
      <alignment horizontal="center" vertical="center" wrapText="1"/>
    </xf>
    <xf numFmtId="2" fontId="60" fillId="6" borderId="24" xfId="0" applyNumberFormat="1" applyFont="1" applyFill="1" applyBorder="1" applyAlignment="1">
      <alignment horizontal="center" vertical="center" wrapText="1"/>
    </xf>
    <xf numFmtId="2" fontId="60" fillId="7" borderId="24" xfId="0" applyNumberFormat="1" applyFont="1" applyFill="1" applyBorder="1" applyAlignment="1">
      <alignment horizontal="center" vertical="center" wrapText="1"/>
    </xf>
    <xf numFmtId="2" fontId="61" fillId="7" borderId="22" xfId="0" applyNumberFormat="1" applyFont="1" applyFill="1" applyBorder="1" applyAlignment="1">
      <alignment horizontal="center" vertical="center" wrapText="1"/>
    </xf>
    <xf numFmtId="2" fontId="61" fillId="7" borderId="24" xfId="0" applyNumberFormat="1" applyFont="1" applyFill="1" applyBorder="1" applyAlignment="1">
      <alignment horizontal="center" vertical="center" wrapText="1"/>
    </xf>
    <xf numFmtId="0" fontId="63" fillId="0" borderId="0" xfId="0" applyFont="1"/>
    <xf numFmtId="0" fontId="65" fillId="0" borderId="0" xfId="0" applyFont="1" applyAlignment="1">
      <alignment vertical="center"/>
    </xf>
    <xf numFmtId="0" fontId="59" fillId="0" borderId="0" xfId="0" applyFont="1" applyAlignment="1"/>
    <xf numFmtId="0" fontId="66" fillId="0" borderId="0" xfId="0" applyFont="1"/>
    <xf numFmtId="0" fontId="38" fillId="8" borderId="16" xfId="0" applyFont="1" applyFill="1" applyBorder="1"/>
    <xf numFmtId="49" fontId="62" fillId="8" borderId="22" xfId="0" applyNumberFormat="1" applyFont="1" applyFill="1" applyBorder="1" applyAlignment="1">
      <alignment horizontal="center" vertical="center"/>
    </xf>
    <xf numFmtId="49" fontId="62" fillId="8" borderId="25" xfId="0" applyNumberFormat="1" applyFont="1" applyFill="1" applyBorder="1" applyAlignment="1">
      <alignment horizontal="center" vertical="center"/>
    </xf>
    <xf numFmtId="0" fontId="38" fillId="8" borderId="0" xfId="0" applyFont="1" applyFill="1" applyBorder="1"/>
    <xf numFmtId="3" fontId="60" fillId="6" borderId="0" xfId="0" applyNumberFormat="1" applyFont="1" applyFill="1" applyBorder="1" applyAlignment="1">
      <alignment horizontal="center" vertical="center" wrapText="1"/>
    </xf>
    <xf numFmtId="3" fontId="61" fillId="7" borderId="0" xfId="0" applyNumberFormat="1" applyFont="1" applyFill="1" applyBorder="1" applyAlignment="1">
      <alignment horizontal="center" vertical="center" wrapText="1"/>
    </xf>
    <xf numFmtId="0" fontId="38" fillId="0" borderId="0" xfId="0" applyFont="1" applyBorder="1"/>
    <xf numFmtId="0" fontId="38" fillId="0" borderId="0" xfId="0" applyFont="1" applyBorder="1" applyAlignment="1"/>
    <xf numFmtId="4" fontId="60" fillId="6" borderId="26" xfId="0" applyNumberFormat="1" applyFont="1" applyFill="1" applyBorder="1" applyAlignment="1">
      <alignment horizontal="center" vertical="center" wrapText="1"/>
    </xf>
    <xf numFmtId="4" fontId="60" fillId="7" borderId="24" xfId="0" applyNumberFormat="1" applyFont="1" applyFill="1" applyBorder="1" applyAlignment="1">
      <alignment horizontal="center" vertical="center" wrapText="1"/>
    </xf>
    <xf numFmtId="4" fontId="60" fillId="6" borderId="24" xfId="0" applyNumberFormat="1" applyFont="1" applyFill="1" applyBorder="1" applyAlignment="1">
      <alignment horizontal="center" vertical="center" wrapText="1"/>
    </xf>
    <xf numFmtId="4" fontId="61" fillId="7" borderId="24" xfId="0" applyNumberFormat="1" applyFont="1" applyFill="1" applyBorder="1" applyAlignment="1">
      <alignment horizontal="center" vertical="center" wrapText="1"/>
    </xf>
    <xf numFmtId="0" fontId="38" fillId="9" borderId="0" xfId="0" applyFont="1" applyFill="1" applyBorder="1"/>
    <xf numFmtId="0" fontId="38" fillId="9" borderId="16" xfId="0" applyFont="1" applyFill="1" applyBorder="1"/>
    <xf numFmtId="0" fontId="0" fillId="0" borderId="0" xfId="0" applyFont="1" applyFill="1"/>
    <xf numFmtId="0" fontId="40" fillId="0" borderId="0" xfId="0" applyFont="1" applyFill="1"/>
    <xf numFmtId="0" fontId="62" fillId="8" borderId="22" xfId="0" applyFont="1" applyFill="1" applyBorder="1" applyAlignment="1">
      <alignment horizontal="center" vertical="center" wrapText="1"/>
    </xf>
    <xf numFmtId="0" fontId="62" fillId="8" borderId="24" xfId="0" applyFont="1" applyFill="1" applyBorder="1" applyAlignment="1">
      <alignment horizontal="center" vertical="center" wrapText="1"/>
    </xf>
    <xf numFmtId="0" fontId="69" fillId="0" borderId="0" xfId="0" applyFont="1" applyFill="1"/>
    <xf numFmtId="0" fontId="69" fillId="8" borderId="0" xfId="0" applyFont="1" applyFill="1"/>
    <xf numFmtId="3" fontId="61" fillId="6" borderId="22" xfId="0" applyNumberFormat="1" applyFont="1" applyFill="1" applyBorder="1" applyAlignment="1">
      <alignment horizontal="center" vertical="center" wrapText="1"/>
    </xf>
    <xf numFmtId="3" fontId="61" fillId="6" borderId="24" xfId="0" applyNumberFormat="1" applyFont="1" applyFill="1" applyBorder="1" applyAlignment="1">
      <alignment horizontal="center" vertical="center" wrapText="1"/>
    </xf>
    <xf numFmtId="3" fontId="60" fillId="7" borderId="24" xfId="0" applyNumberFormat="1" applyFont="1" applyFill="1" applyBorder="1" applyAlignment="1">
      <alignment horizontal="center" vertical="center"/>
    </xf>
    <xf numFmtId="3" fontId="60" fillId="6" borderId="24" xfId="0" applyNumberFormat="1" applyFont="1" applyFill="1" applyBorder="1" applyAlignment="1">
      <alignment horizontal="center" vertical="center"/>
    </xf>
    <xf numFmtId="3" fontId="61" fillId="6" borderId="24" xfId="0" applyNumberFormat="1" applyFont="1" applyFill="1" applyBorder="1" applyAlignment="1">
      <alignment horizontal="center" vertical="center"/>
    </xf>
    <xf numFmtId="2" fontId="61" fillId="6" borderId="22" xfId="0" applyNumberFormat="1" applyFont="1" applyFill="1" applyBorder="1" applyAlignment="1">
      <alignment horizontal="center" vertical="center" wrapText="1"/>
    </xf>
    <xf numFmtId="2" fontId="61" fillId="6" borderId="24" xfId="0" applyNumberFormat="1" applyFont="1" applyFill="1" applyBorder="1" applyAlignment="1">
      <alignment horizontal="center" vertical="center" wrapText="1"/>
    </xf>
    <xf numFmtId="2" fontId="61" fillId="6" borderId="24" xfId="0" applyNumberFormat="1" applyFont="1" applyFill="1" applyBorder="1" applyAlignment="1">
      <alignment horizontal="center" vertical="center"/>
    </xf>
    <xf numFmtId="2" fontId="60" fillId="7" borderId="24" xfId="0" applyNumberFormat="1" applyFont="1" applyFill="1" applyBorder="1" applyAlignment="1">
      <alignment horizontal="center" vertical="center"/>
    </xf>
    <xf numFmtId="2" fontId="60" fillId="6" borderId="24" xfId="0" applyNumberFormat="1" applyFont="1" applyFill="1" applyBorder="1" applyAlignment="1">
      <alignment horizontal="center" vertical="center"/>
    </xf>
    <xf numFmtId="0" fontId="62" fillId="8" borderId="24" xfId="0" applyFont="1" applyFill="1" applyBorder="1" applyAlignment="1">
      <alignment horizontal="center" vertical="center"/>
    </xf>
    <xf numFmtId="0" fontId="70" fillId="5" borderId="25" xfId="0" applyFont="1" applyFill="1" applyBorder="1" applyAlignment="1">
      <alignment horizontal="center" vertical="center" wrapText="1"/>
    </xf>
    <xf numFmtId="0" fontId="71" fillId="7" borderId="22" xfId="0" applyFont="1" applyFill="1" applyBorder="1" applyAlignment="1">
      <alignment vertical="center" wrapText="1"/>
    </xf>
    <xf numFmtId="0" fontId="71" fillId="7" borderId="25" xfId="0" applyFont="1" applyFill="1" applyBorder="1" applyAlignment="1">
      <alignment horizontal="center" vertical="center" wrapText="1"/>
    </xf>
    <xf numFmtId="0" fontId="71" fillId="6" borderId="22" xfId="0" applyFont="1" applyFill="1" applyBorder="1" applyAlignment="1">
      <alignment vertical="center" wrapText="1"/>
    </xf>
    <xf numFmtId="0" fontId="71" fillId="6" borderId="25" xfId="0" applyFont="1" applyFill="1" applyBorder="1" applyAlignment="1">
      <alignment horizontal="center" vertical="center" wrapText="1"/>
    </xf>
    <xf numFmtId="0" fontId="72" fillId="6" borderId="28" xfId="0" applyFont="1" applyFill="1" applyBorder="1" applyAlignment="1">
      <alignment vertical="center" wrapText="1"/>
    </xf>
    <xf numFmtId="3" fontId="70" fillId="5" borderId="22" xfId="0" applyNumberFormat="1" applyFont="1" applyFill="1" applyBorder="1" applyAlignment="1">
      <alignment horizontal="center" vertical="center" wrapText="1"/>
    </xf>
    <xf numFmtId="3" fontId="71" fillId="7" borderId="22" xfId="0" applyNumberFormat="1" applyFont="1" applyFill="1" applyBorder="1" applyAlignment="1">
      <alignment horizontal="center" vertical="center" wrapText="1"/>
    </xf>
    <xf numFmtId="3" fontId="71" fillId="6" borderId="22" xfId="0" applyNumberFormat="1" applyFont="1" applyFill="1" applyBorder="1" applyAlignment="1">
      <alignment horizontal="center" vertical="center" wrapText="1"/>
    </xf>
    <xf numFmtId="3" fontId="72" fillId="6" borderId="28" xfId="0" applyNumberFormat="1" applyFont="1" applyFill="1" applyBorder="1" applyAlignment="1">
      <alignment horizontal="center" vertical="center" wrapText="1"/>
    </xf>
    <xf numFmtId="3" fontId="38" fillId="0" borderId="0" xfId="0" applyNumberFormat="1" applyFont="1" applyAlignment="1"/>
    <xf numFmtId="0" fontId="73" fillId="0" borderId="0" xfId="0" applyFont="1" applyAlignment="1">
      <alignment vertical="center" wrapText="1"/>
    </xf>
    <xf numFmtId="165" fontId="29" fillId="0" borderId="0" xfId="0" applyNumberFormat="1" applyFont="1" applyAlignment="1">
      <alignment horizontal="center" vertical="center"/>
    </xf>
    <xf numFmtId="3" fontId="74" fillId="0" borderId="19" xfId="0" applyNumberFormat="1" applyFont="1" applyBorder="1" applyAlignment="1">
      <alignment horizontal="left"/>
    </xf>
    <xf numFmtId="0" fontId="69" fillId="5" borderId="22" xfId="0" applyFont="1" applyFill="1" applyBorder="1" applyAlignment="1">
      <alignment horizontal="center" vertical="center" wrapText="1"/>
    </xf>
    <xf numFmtId="3" fontId="69" fillId="5" borderId="22" xfId="0" applyNumberFormat="1" applyFont="1" applyFill="1" applyBorder="1" applyAlignment="1">
      <alignment horizontal="center" vertical="center" wrapText="1"/>
    </xf>
    <xf numFmtId="165" fontId="69" fillId="5" borderId="22" xfId="0" applyNumberFormat="1" applyFont="1" applyFill="1" applyBorder="1" applyAlignment="1">
      <alignment horizontal="center" vertical="center" wrapText="1"/>
    </xf>
    <xf numFmtId="0" fontId="75" fillId="7" borderId="22" xfId="0" applyFont="1" applyFill="1" applyBorder="1" applyAlignment="1">
      <alignment vertical="center" wrapText="1"/>
    </xf>
    <xf numFmtId="3" fontId="75" fillId="7" borderId="22" xfId="0" applyNumberFormat="1" applyFont="1" applyFill="1" applyBorder="1" applyAlignment="1">
      <alignment horizontal="center" vertical="center" wrapText="1"/>
    </xf>
    <xf numFmtId="3" fontId="75" fillId="7" borderId="29" xfId="0" applyNumberFormat="1" applyFont="1" applyFill="1" applyBorder="1" applyAlignment="1">
      <alignment horizontal="center" vertical="center" wrapText="1"/>
    </xf>
    <xf numFmtId="165" fontId="75" fillId="7" borderId="30" xfId="0" applyNumberFormat="1" applyFont="1" applyFill="1" applyBorder="1" applyAlignment="1">
      <alignment horizontal="center" vertical="center" wrapText="1"/>
    </xf>
    <xf numFmtId="165" fontId="75" fillId="7" borderId="25" xfId="0" applyNumberFormat="1" applyFont="1" applyFill="1" applyBorder="1" applyAlignment="1">
      <alignment horizontal="center" vertical="center" wrapText="1"/>
    </xf>
    <xf numFmtId="0" fontId="75" fillId="6" borderId="22" xfId="0" applyFont="1" applyFill="1" applyBorder="1" applyAlignment="1">
      <alignment vertical="center" wrapText="1"/>
    </xf>
    <xf numFmtId="3" fontId="75" fillId="6" borderId="22" xfId="0" applyNumberFormat="1" applyFont="1" applyFill="1" applyBorder="1" applyAlignment="1">
      <alignment horizontal="center" vertical="center" wrapText="1"/>
    </xf>
    <xf numFmtId="3" fontId="75" fillId="6" borderId="31" xfId="0" applyNumberFormat="1" applyFont="1" applyFill="1" applyBorder="1" applyAlignment="1">
      <alignment horizontal="center" vertical="center" wrapText="1"/>
    </xf>
    <xf numFmtId="165" fontId="75" fillId="6" borderId="25" xfId="0" applyNumberFormat="1" applyFont="1" applyFill="1" applyBorder="1" applyAlignment="1">
      <alignment horizontal="center" vertical="center" wrapText="1"/>
    </xf>
    <xf numFmtId="0" fontId="76" fillId="7" borderId="22" xfId="0" applyFont="1" applyFill="1" applyBorder="1" applyAlignment="1">
      <alignment vertical="center" wrapText="1"/>
    </xf>
    <xf numFmtId="3" fontId="76" fillId="7" borderId="22" xfId="0" applyNumberFormat="1" applyFont="1" applyFill="1" applyBorder="1" applyAlignment="1">
      <alignment horizontal="center" vertical="center" wrapText="1"/>
    </xf>
    <xf numFmtId="3" fontId="76" fillId="7" borderId="29" xfId="0" applyNumberFormat="1" applyFont="1" applyFill="1" applyBorder="1" applyAlignment="1">
      <alignment horizontal="center" vertical="center" wrapText="1"/>
    </xf>
    <xf numFmtId="165" fontId="76" fillId="7" borderId="30" xfId="0" applyNumberFormat="1" applyFont="1" applyFill="1" applyBorder="1" applyAlignment="1">
      <alignment horizontal="center" vertical="center" wrapText="1"/>
    </xf>
    <xf numFmtId="165" fontId="76" fillId="7" borderId="25" xfId="0" applyNumberFormat="1" applyFont="1" applyFill="1" applyBorder="1" applyAlignment="1">
      <alignment horizontal="center" vertical="center" wrapText="1"/>
    </xf>
    <xf numFmtId="165" fontId="77" fillId="0" borderId="0" xfId="0" applyNumberFormat="1" applyFont="1" applyAlignment="1">
      <alignment horizontal="center"/>
    </xf>
    <xf numFmtId="0" fontId="77" fillId="0" borderId="0" xfId="0" applyFont="1" applyAlignment="1">
      <alignment vertical="center"/>
    </xf>
    <xf numFmtId="3" fontId="77" fillId="2" borderId="0" xfId="0" applyNumberFormat="1" applyFont="1" applyFill="1" applyAlignment="1">
      <alignment horizontal="center"/>
    </xf>
    <xf numFmtId="165" fontId="77" fillId="0" borderId="0" xfId="0" applyNumberFormat="1" applyFont="1" applyAlignment="1">
      <alignment horizontal="center" vertical="center"/>
    </xf>
    <xf numFmtId="0" fontId="76" fillId="6" borderId="22" xfId="0" applyFont="1" applyFill="1" applyBorder="1" applyAlignment="1">
      <alignment vertical="center" wrapText="1"/>
    </xf>
    <xf numFmtId="3" fontId="76" fillId="6" borderId="22" xfId="0" applyNumberFormat="1" applyFont="1" applyFill="1" applyBorder="1" applyAlignment="1">
      <alignment horizontal="center" vertical="center" wrapText="1"/>
    </xf>
    <xf numFmtId="3" fontId="76" fillId="6" borderId="31" xfId="0" applyNumberFormat="1" applyFont="1" applyFill="1" applyBorder="1" applyAlignment="1">
      <alignment horizontal="center" vertical="center" wrapText="1"/>
    </xf>
    <xf numFmtId="0" fontId="50" fillId="0" borderId="0" xfId="0" applyFont="1" applyAlignment="1">
      <alignment vertical="center"/>
    </xf>
    <xf numFmtId="0" fontId="78" fillId="2" borderId="0" xfId="0" applyFont="1" applyFill="1" applyAlignment="1">
      <alignment horizontal="left"/>
    </xf>
    <xf numFmtId="0" fontId="79" fillId="0" borderId="0" xfId="0" applyFont="1"/>
    <xf numFmtId="0" fontId="79" fillId="0" borderId="0" xfId="0" applyFont="1" applyAlignment="1"/>
    <xf numFmtId="167" fontId="75" fillId="7" borderId="29" xfId="0" applyNumberFormat="1" applyFont="1" applyFill="1" applyBorder="1" applyAlignment="1">
      <alignment horizontal="center" vertical="center" wrapText="1"/>
    </xf>
    <xf numFmtId="167" fontId="75" fillId="6" borderId="31" xfId="0" applyNumberFormat="1" applyFont="1" applyFill="1" applyBorder="1" applyAlignment="1">
      <alignment horizontal="center" vertical="center" wrapText="1"/>
    </xf>
    <xf numFmtId="0" fontId="80" fillId="0" borderId="0" xfId="0" applyFont="1" applyAlignment="1">
      <alignment vertical="center" wrapText="1"/>
    </xf>
    <xf numFmtId="0" fontId="0" fillId="2" borderId="0" xfId="0" applyFont="1" applyFill="1" applyAlignment="1">
      <alignment horizontal="center"/>
    </xf>
    <xf numFmtId="0" fontId="69" fillId="8" borderId="22" xfId="0" applyFont="1" applyFill="1" applyBorder="1" applyAlignment="1">
      <alignment horizontal="center" vertical="center" wrapText="1"/>
    </xf>
    <xf numFmtId="3" fontId="69" fillId="8" borderId="27" xfId="0" applyNumberFormat="1" applyFont="1" applyFill="1" applyBorder="1" applyAlignment="1">
      <alignment horizontal="center" vertical="center" wrapText="1"/>
    </xf>
    <xf numFmtId="49" fontId="60" fillId="10" borderId="22" xfId="0" applyNumberFormat="1" applyFont="1" applyFill="1" applyBorder="1" applyAlignment="1">
      <alignment horizontal="justify" vertical="center"/>
    </xf>
    <xf numFmtId="0" fontId="29" fillId="10" borderId="0" xfId="0" applyFont="1" applyFill="1"/>
    <xf numFmtId="0" fontId="75" fillId="10" borderId="22" xfId="0" applyFont="1" applyFill="1" applyBorder="1" applyAlignment="1">
      <alignment vertical="center" wrapText="1"/>
    </xf>
    <xf numFmtId="0" fontId="69" fillId="10" borderId="24" xfId="0" applyFont="1" applyFill="1" applyBorder="1" applyAlignment="1">
      <alignment horizontal="center" vertical="center" wrapText="1"/>
    </xf>
    <xf numFmtId="0" fontId="69" fillId="10" borderId="32" xfId="0" applyFont="1" applyFill="1" applyBorder="1" applyAlignment="1">
      <alignment horizontal="center" vertical="center" wrapText="1"/>
    </xf>
    <xf numFmtId="0" fontId="69" fillId="10" borderId="33" xfId="0" applyFont="1" applyFill="1" applyBorder="1" applyAlignment="1">
      <alignment horizontal="center" vertical="center" wrapText="1"/>
    </xf>
    <xf numFmtId="3" fontId="75" fillId="6" borderId="26" xfId="0" applyNumberFormat="1" applyFont="1" applyFill="1" applyBorder="1" applyAlignment="1">
      <alignment horizontal="center" vertical="center" wrapText="1"/>
    </xf>
    <xf numFmtId="0" fontId="45" fillId="0" borderId="0" xfId="0" applyFont="1" applyAlignment="1">
      <alignment vertical="center"/>
    </xf>
    <xf numFmtId="0" fontId="81" fillId="0" borderId="0" xfId="0" applyFont="1" applyAlignment="1">
      <alignment vertical="center"/>
    </xf>
    <xf numFmtId="0" fontId="0" fillId="0" borderId="0" xfId="0" applyFont="1" applyAlignment="1">
      <alignment horizontal="left"/>
    </xf>
    <xf numFmtId="0" fontId="29" fillId="0" borderId="0" xfId="0" applyFont="1" applyFill="1"/>
    <xf numFmtId="0" fontId="73" fillId="0" borderId="0" xfId="0" applyFont="1" applyFill="1" applyAlignment="1">
      <alignment vertical="center" wrapText="1"/>
    </xf>
    <xf numFmtId="0" fontId="41" fillId="0" borderId="0" xfId="0" applyFont="1" applyFill="1" applyAlignment="1">
      <alignment vertical="center"/>
    </xf>
    <xf numFmtId="0" fontId="45" fillId="0" borderId="0" xfId="0" applyFont="1" applyFill="1" applyAlignment="1">
      <alignment vertical="center"/>
    </xf>
    <xf numFmtId="0" fontId="43" fillId="0" borderId="0" xfId="0" applyFont="1" applyFill="1"/>
    <xf numFmtId="0" fontId="46" fillId="0" borderId="0" xfId="0" applyFont="1" applyFill="1"/>
    <xf numFmtId="0" fontId="46" fillId="0" borderId="0" xfId="0" applyFont="1"/>
    <xf numFmtId="0" fontId="45" fillId="11" borderId="0" xfId="0" applyFont="1" applyFill="1" applyAlignment="1">
      <alignment vertical="center"/>
    </xf>
    <xf numFmtId="0" fontId="69" fillId="10" borderId="22" xfId="0" applyFont="1" applyFill="1" applyBorder="1" applyAlignment="1">
      <alignment vertical="center" wrapText="1"/>
    </xf>
    <xf numFmtId="3" fontId="69" fillId="10" borderId="22" xfId="0" applyNumberFormat="1" applyFont="1" applyFill="1" applyBorder="1" applyAlignment="1">
      <alignment horizontal="center" vertical="center" wrapText="1"/>
    </xf>
    <xf numFmtId="3" fontId="69" fillId="10" borderId="29" xfId="0" applyNumberFormat="1" applyFont="1" applyFill="1" applyBorder="1" applyAlignment="1">
      <alignment horizontal="center" vertical="center" wrapText="1"/>
    </xf>
    <xf numFmtId="0" fontId="62" fillId="8" borderId="22" xfId="0" applyFont="1" applyFill="1" applyBorder="1" applyAlignment="1">
      <alignment horizontal="center" vertical="center"/>
    </xf>
    <xf numFmtId="3" fontId="75" fillId="6" borderId="29" xfId="0" applyNumberFormat="1" applyFont="1" applyFill="1" applyBorder="1" applyAlignment="1">
      <alignment horizontal="center" vertical="center" wrapText="1"/>
    </xf>
    <xf numFmtId="0" fontId="43" fillId="6" borderId="0" xfId="0" applyFont="1" applyFill="1"/>
    <xf numFmtId="3" fontId="75" fillId="7" borderId="31" xfId="0" applyNumberFormat="1" applyFont="1" applyFill="1" applyBorder="1" applyAlignment="1">
      <alignment horizontal="center" vertical="center" wrapText="1"/>
    </xf>
    <xf numFmtId="0" fontId="43" fillId="7" borderId="0" xfId="0" applyFont="1" applyFill="1"/>
    <xf numFmtId="0" fontId="82" fillId="0" borderId="0" xfId="0" applyFont="1" applyFill="1" applyAlignment="1"/>
    <xf numFmtId="0" fontId="82" fillId="0" borderId="0" xfId="0" applyFont="1" applyAlignment="1"/>
    <xf numFmtId="0" fontId="81" fillId="0" borderId="0" xfId="19" applyFont="1" applyBorder="1" applyAlignment="1">
      <alignment horizontal="left" wrapText="1"/>
    </xf>
    <xf numFmtId="0" fontId="83" fillId="9" borderId="0" xfId="0" applyFont="1" applyFill="1" applyBorder="1" applyAlignment="1">
      <alignment vertical="center" wrapText="1"/>
    </xf>
    <xf numFmtId="0" fontId="75" fillId="7" borderId="35" xfId="0" applyFont="1" applyFill="1" applyBorder="1" applyAlignment="1">
      <alignment vertical="center" wrapText="1"/>
    </xf>
    <xf numFmtId="0" fontId="73" fillId="0" borderId="0" xfId="0" applyFont="1" applyBorder="1" applyAlignment="1">
      <alignment vertical="center" wrapText="1"/>
    </xf>
    <xf numFmtId="0" fontId="80" fillId="0" borderId="0" xfId="0" applyFont="1" applyBorder="1" applyAlignment="1">
      <alignment vertical="center" wrapText="1"/>
    </xf>
    <xf numFmtId="0" fontId="29" fillId="0" borderId="0" xfId="0" applyFont="1" applyBorder="1" applyAlignment="1">
      <alignment vertical="center"/>
    </xf>
    <xf numFmtId="0" fontId="0" fillId="0" borderId="0" xfId="0" applyFont="1" applyBorder="1"/>
    <xf numFmtId="0" fontId="1" fillId="0" borderId="0" xfId="26" applyBorder="1"/>
    <xf numFmtId="0" fontId="0" fillId="0" borderId="0" xfId="0" applyFont="1" applyBorder="1" applyAlignment="1"/>
    <xf numFmtId="0" fontId="40" fillId="0" borderId="0" xfId="0" applyFont="1" applyAlignment="1">
      <alignment vertical="center"/>
    </xf>
    <xf numFmtId="0" fontId="69" fillId="8" borderId="36" xfId="17" applyFont="1" applyFill="1" applyBorder="1" applyAlignment="1">
      <alignment vertical="center"/>
    </xf>
    <xf numFmtId="0" fontId="55" fillId="8" borderId="20" xfId="0" applyFont="1" applyFill="1" applyBorder="1" applyAlignment="1">
      <alignment horizontal="center"/>
    </xf>
    <xf numFmtId="0" fontId="87" fillId="0" borderId="0" xfId="0" applyFont="1" applyAlignment="1"/>
    <xf numFmtId="0" fontId="88" fillId="0" borderId="0" xfId="0" applyFont="1" applyAlignment="1">
      <alignment horizontal="center"/>
    </xf>
    <xf numFmtId="0" fontId="88" fillId="0" borderId="44" xfId="0" applyFont="1" applyBorder="1" applyAlignment="1">
      <alignment horizontal="center"/>
    </xf>
    <xf numFmtId="0" fontId="69" fillId="10" borderId="43" xfId="17" applyFont="1" applyFill="1" applyBorder="1" applyAlignment="1">
      <alignment horizontal="center" vertical="center" wrapText="1"/>
    </xf>
    <xf numFmtId="0" fontId="69" fillId="10" borderId="41" xfId="17" applyFont="1" applyFill="1" applyBorder="1" applyAlignment="1">
      <alignment horizontal="center" vertical="center" wrapText="1"/>
    </xf>
    <xf numFmtId="0" fontId="69" fillId="10" borderId="48" xfId="17" applyFont="1" applyFill="1" applyBorder="1" applyAlignment="1">
      <alignment horizontal="center" vertical="center" wrapText="1"/>
    </xf>
    <xf numFmtId="0" fontId="89" fillId="0" borderId="0" xfId="0" applyFont="1" applyAlignment="1">
      <alignment horizontal="left"/>
    </xf>
    <xf numFmtId="0" fontId="90" fillId="10" borderId="0" xfId="0" applyFont="1" applyFill="1" applyAlignment="1">
      <alignment horizontal="left"/>
    </xf>
    <xf numFmtId="0" fontId="46" fillId="12" borderId="0" xfId="0" applyFont="1" applyFill="1" applyAlignment="1">
      <alignment horizontal="left"/>
    </xf>
    <xf numFmtId="0" fontId="43" fillId="6" borderId="0" xfId="0" applyFont="1" applyFill="1" applyAlignment="1">
      <alignment horizontal="left"/>
    </xf>
    <xf numFmtId="0" fontId="86" fillId="10" borderId="48" xfId="0" applyFont="1" applyFill="1" applyBorder="1" applyAlignment="1">
      <alignment horizontal="left" vertical="center"/>
    </xf>
    <xf numFmtId="0" fontId="91" fillId="6" borderId="48" xfId="17" applyFont="1" applyFill="1" applyBorder="1" applyAlignment="1">
      <alignment horizontal="left" wrapText="1"/>
    </xf>
    <xf numFmtId="3" fontId="84" fillId="6" borderId="48" xfId="27" applyNumberFormat="1" applyFont="1" applyFill="1" applyBorder="1" applyAlignment="1">
      <alignment horizontal="center" vertical="center"/>
    </xf>
    <xf numFmtId="3" fontId="84" fillId="6" borderId="48" xfId="17" applyNumberFormat="1" applyFont="1" applyFill="1" applyBorder="1" applyAlignment="1">
      <alignment horizontal="center"/>
    </xf>
    <xf numFmtId="0" fontId="91" fillId="7" borderId="48" xfId="17" applyFont="1" applyFill="1" applyBorder="1" applyAlignment="1">
      <alignment horizontal="left" wrapText="1"/>
    </xf>
    <xf numFmtId="3" fontId="84" fillId="7" borderId="48" xfId="27" applyNumberFormat="1" applyFont="1" applyFill="1" applyBorder="1" applyAlignment="1">
      <alignment horizontal="center" vertical="center"/>
    </xf>
    <xf numFmtId="3" fontId="84" fillId="7" borderId="48" xfId="17" applyNumberFormat="1" applyFont="1" applyFill="1" applyBorder="1" applyAlignment="1">
      <alignment horizontal="center"/>
    </xf>
    <xf numFmtId="0" fontId="92" fillId="6" borderId="48" xfId="17" applyFont="1" applyFill="1" applyBorder="1" applyAlignment="1">
      <alignment horizontal="left" wrapText="1"/>
    </xf>
    <xf numFmtId="3" fontId="92" fillId="6" borderId="48" xfId="17" applyNumberFormat="1" applyFont="1" applyFill="1" applyBorder="1" applyAlignment="1">
      <alignment horizontal="center" wrapText="1"/>
    </xf>
    <xf numFmtId="3" fontId="84" fillId="6" borderId="48" xfId="28" applyNumberFormat="1" applyFont="1" applyFill="1" applyBorder="1" applyAlignment="1">
      <alignment horizontal="center" vertical="center"/>
    </xf>
    <xf numFmtId="3" fontId="85" fillId="6" borderId="48" xfId="28" applyNumberFormat="1" applyFont="1" applyFill="1" applyBorder="1" applyAlignment="1">
      <alignment horizontal="center" vertical="center"/>
    </xf>
    <xf numFmtId="3" fontId="84" fillId="7" borderId="48" xfId="28" applyNumberFormat="1" applyFont="1" applyFill="1" applyBorder="1" applyAlignment="1">
      <alignment horizontal="center" vertical="center"/>
    </xf>
    <xf numFmtId="3" fontId="85" fillId="7" borderId="48" xfId="28" applyNumberFormat="1" applyFont="1" applyFill="1" applyBorder="1" applyAlignment="1">
      <alignment horizontal="center" vertical="center"/>
    </xf>
    <xf numFmtId="0" fontId="93" fillId="8" borderId="0" xfId="0" applyFont="1" applyFill="1" applyAlignment="1">
      <alignment horizontal="center" wrapText="1"/>
    </xf>
    <xf numFmtId="0" fontId="94" fillId="8" borderId="0" xfId="0" applyFont="1" applyFill="1" applyAlignment="1">
      <alignment horizontal="center" wrapText="1"/>
    </xf>
    <xf numFmtId="0" fontId="11" fillId="6" borderId="0" xfId="0" applyFont="1" applyFill="1" applyAlignment="1">
      <alignment horizontal="center" wrapText="1"/>
    </xf>
    <xf numFmtId="0" fontId="11" fillId="7" borderId="0" xfId="0" applyFont="1" applyFill="1" applyAlignment="1">
      <alignment horizontal="center" wrapText="1"/>
    </xf>
    <xf numFmtId="0" fontId="5" fillId="7" borderId="0" xfId="0" applyFont="1" applyFill="1" applyAlignment="1">
      <alignment horizontal="center" wrapText="1"/>
    </xf>
    <xf numFmtId="0" fontId="4" fillId="6" borderId="0" xfId="0" applyFont="1" applyFill="1" applyAlignment="1">
      <alignment horizontal="center" wrapText="1"/>
    </xf>
    <xf numFmtId="0" fontId="37" fillId="6" borderId="0" xfId="0" applyFont="1" applyFill="1" applyAlignment="1">
      <alignment horizontal="center" wrapText="1"/>
    </xf>
    <xf numFmtId="0" fontId="4" fillId="7" borderId="0" xfId="0" applyFont="1" applyFill="1" applyAlignment="1">
      <alignment horizontal="center" wrapText="1"/>
    </xf>
    <xf numFmtId="0" fontId="41" fillId="6" borderId="0" xfId="0" applyFont="1" applyFill="1" applyAlignment="1"/>
    <xf numFmtId="0" fontId="41" fillId="7" borderId="0" xfId="0" applyFont="1" applyFill="1" applyAlignment="1"/>
    <xf numFmtId="0" fontId="45" fillId="7" borderId="0" xfId="0" applyFont="1" applyFill="1" applyAlignment="1"/>
    <xf numFmtId="0" fontId="41" fillId="0" borderId="48" xfId="0" applyFont="1" applyBorder="1" applyAlignment="1">
      <alignment vertical="center"/>
    </xf>
    <xf numFmtId="0" fontId="91" fillId="8" borderId="48" xfId="17" applyFont="1" applyFill="1" applyBorder="1" applyAlignment="1">
      <alignment horizontal="left" vertical="center"/>
    </xf>
    <xf numFmtId="0" fontId="87" fillId="0" borderId="48" xfId="0" applyFont="1" applyBorder="1" applyAlignment="1">
      <alignment vertical="center"/>
    </xf>
    <xf numFmtId="0" fontId="69" fillId="8" borderId="48" xfId="17" applyFont="1" applyFill="1" applyBorder="1" applyAlignment="1">
      <alignment horizontal="center" vertical="center" wrapText="1"/>
    </xf>
    <xf numFmtId="0" fontId="88" fillId="0" borderId="0" xfId="0" applyFont="1"/>
    <xf numFmtId="0" fontId="88" fillId="2" borderId="0" xfId="0" applyFont="1" applyFill="1"/>
    <xf numFmtId="0" fontId="81" fillId="2" borderId="0" xfId="0" applyFont="1" applyFill="1" applyAlignment="1"/>
    <xf numFmtId="0" fontId="55" fillId="7" borderId="0" xfId="0" applyFont="1" applyFill="1" applyAlignment="1"/>
    <xf numFmtId="0" fontId="69" fillId="10" borderId="48" xfId="0" applyFont="1" applyFill="1" applyBorder="1" applyAlignment="1"/>
    <xf numFmtId="0" fontId="69" fillId="10" borderId="48" xfId="0" applyFont="1" applyFill="1" applyBorder="1" applyAlignment="1">
      <alignment horizontal="center" vertical="center" wrapText="1"/>
    </xf>
    <xf numFmtId="3" fontId="84" fillId="6" borderId="48" xfId="0" applyNumberFormat="1" applyFont="1" applyFill="1" applyBorder="1" applyAlignment="1">
      <alignment horizontal="center"/>
    </xf>
    <xf numFmtId="3" fontId="85" fillId="6" borderId="48" xfId="0" applyNumberFormat="1" applyFont="1" applyFill="1" applyBorder="1" applyAlignment="1">
      <alignment horizontal="center"/>
    </xf>
    <xf numFmtId="3" fontId="84" fillId="7" borderId="48" xfId="0" applyNumberFormat="1" applyFont="1" applyFill="1" applyBorder="1" applyAlignment="1">
      <alignment horizontal="center"/>
    </xf>
    <xf numFmtId="3" fontId="85" fillId="7" borderId="48" xfId="0" applyNumberFormat="1" applyFont="1" applyFill="1" applyBorder="1" applyAlignment="1">
      <alignment horizontal="center"/>
    </xf>
    <xf numFmtId="0" fontId="92" fillId="7" borderId="48" xfId="0" applyFont="1" applyFill="1" applyBorder="1" applyAlignment="1">
      <alignment wrapText="1"/>
    </xf>
    <xf numFmtId="3" fontId="92" fillId="7" borderId="48" xfId="0" applyNumberFormat="1" applyFont="1" applyFill="1" applyBorder="1" applyAlignment="1">
      <alignment horizontal="center"/>
    </xf>
    <xf numFmtId="0" fontId="41" fillId="2" borderId="48" xfId="0" applyFont="1" applyFill="1" applyBorder="1" applyAlignment="1"/>
    <xf numFmtId="0" fontId="87" fillId="0" borderId="48" xfId="0" applyFont="1" applyBorder="1" applyAlignment="1"/>
    <xf numFmtId="0" fontId="43" fillId="7" borderId="0" xfId="0" applyFont="1" applyFill="1" applyAlignment="1"/>
    <xf numFmtId="0" fontId="96" fillId="10" borderId="48" xfId="0" applyFont="1" applyFill="1" applyBorder="1" applyAlignment="1">
      <alignment vertical="center" wrapText="1"/>
    </xf>
    <xf numFmtId="0" fontId="96" fillId="8" borderId="48" xfId="0" applyFont="1" applyFill="1" applyBorder="1" applyAlignment="1">
      <alignment vertical="center" wrapText="1"/>
    </xf>
    <xf numFmtId="0" fontId="97" fillId="8" borderId="48" xfId="0" applyFont="1" applyFill="1" applyBorder="1" applyAlignment="1">
      <alignment horizontal="center" vertical="center" wrapText="1"/>
    </xf>
    <xf numFmtId="0" fontId="98" fillId="10" borderId="48" xfId="0" applyFont="1" applyFill="1" applyBorder="1" applyAlignment="1">
      <alignment vertical="center" wrapText="1"/>
    </xf>
    <xf numFmtId="0" fontId="99" fillId="8" borderId="48" xfId="0" applyFont="1" applyFill="1" applyBorder="1" applyAlignment="1">
      <alignment wrapText="1"/>
    </xf>
    <xf numFmtId="0" fontId="97" fillId="8" borderId="48" xfId="0" applyFont="1" applyFill="1" applyBorder="1" applyAlignment="1">
      <alignment horizontal="center" wrapText="1"/>
    </xf>
    <xf numFmtId="3" fontId="0" fillId="7" borderId="48" xfId="0" applyNumberFormat="1" applyFont="1" applyFill="1" applyBorder="1" applyAlignment="1">
      <alignment horizontal="center" wrapText="1"/>
    </xf>
    <xf numFmtId="3" fontId="0" fillId="6" borderId="48" xfId="0" applyNumberFormat="1" applyFont="1" applyFill="1" applyBorder="1" applyAlignment="1">
      <alignment horizontal="center" wrapText="1"/>
    </xf>
    <xf numFmtId="0" fontId="69" fillId="8" borderId="48" xfId="0" applyFont="1" applyFill="1" applyBorder="1" applyAlignment="1">
      <alignment vertical="center" wrapText="1"/>
    </xf>
    <xf numFmtId="0" fontId="91" fillId="6" borderId="48" xfId="0" applyFont="1" applyFill="1" applyBorder="1" applyAlignment="1">
      <alignment vertical="center"/>
    </xf>
    <xf numFmtId="0" fontId="33" fillId="6" borderId="0" xfId="0" applyFont="1" applyFill="1"/>
    <xf numFmtId="0" fontId="91" fillId="7" borderId="48" xfId="0" applyFont="1" applyFill="1" applyBorder="1" applyAlignment="1">
      <alignment vertical="center"/>
    </xf>
    <xf numFmtId="0" fontId="33" fillId="7" borderId="0" xfId="0" applyFont="1" applyFill="1"/>
    <xf numFmtId="0" fontId="33" fillId="7" borderId="20" xfId="0" applyFont="1" applyFill="1" applyBorder="1"/>
    <xf numFmtId="0" fontId="92" fillId="7" borderId="48" xfId="0" applyFont="1" applyFill="1" applyBorder="1" applyAlignment="1">
      <alignment vertical="center"/>
    </xf>
    <xf numFmtId="0" fontId="39" fillId="6" borderId="0" xfId="0" applyFont="1" applyFill="1" applyAlignment="1"/>
    <xf numFmtId="0" fontId="39" fillId="7" borderId="0" xfId="0" applyFont="1" applyFill="1" applyAlignment="1"/>
    <xf numFmtId="0" fontId="91" fillId="7" borderId="48" xfId="0" applyFont="1" applyFill="1" applyBorder="1" applyAlignment="1">
      <alignment horizontal="left" wrapText="1"/>
    </xf>
    <xf numFmtId="0" fontId="92" fillId="7" borderId="48" xfId="0" applyFont="1" applyFill="1" applyBorder="1" applyAlignment="1">
      <alignment horizontal="left" wrapText="1"/>
    </xf>
    <xf numFmtId="0" fontId="69" fillId="14" borderId="48" xfId="0" applyFont="1" applyFill="1" applyBorder="1" applyAlignment="1">
      <alignment horizontal="center" vertical="center" wrapText="1"/>
    </xf>
    <xf numFmtId="0" fontId="97" fillId="10" borderId="48" xfId="0" applyFont="1" applyFill="1" applyBorder="1" applyAlignment="1">
      <alignment horizontal="center" vertical="center" wrapText="1"/>
    </xf>
    <xf numFmtId="0" fontId="97" fillId="14" borderId="48" xfId="0" applyFont="1" applyFill="1" applyBorder="1" applyAlignment="1">
      <alignment horizontal="center" vertical="center" wrapText="1"/>
    </xf>
    <xf numFmtId="0" fontId="97" fillId="6" borderId="48" xfId="0" applyFont="1" applyFill="1" applyBorder="1" applyAlignment="1">
      <alignment horizontal="center" vertical="center" wrapText="1"/>
    </xf>
    <xf numFmtId="3" fontId="84" fillId="11" borderId="48" xfId="0" applyNumberFormat="1" applyFont="1" applyFill="1" applyBorder="1" applyAlignment="1">
      <alignment horizontal="center" vertical="center"/>
    </xf>
    <xf numFmtId="3" fontId="84" fillId="15" borderId="48" xfId="0" applyNumberFormat="1" applyFont="1" applyFill="1" applyBorder="1" applyAlignment="1">
      <alignment horizontal="center" vertical="center"/>
    </xf>
    <xf numFmtId="3" fontId="84" fillId="16" borderId="48" xfId="0" applyNumberFormat="1" applyFont="1" applyFill="1" applyBorder="1" applyAlignment="1">
      <alignment horizontal="center" vertical="center"/>
    </xf>
    <xf numFmtId="3" fontId="84" fillId="3" borderId="48" xfId="0" applyNumberFormat="1" applyFont="1" applyFill="1" applyBorder="1" applyAlignment="1">
      <alignment horizontal="center" vertical="center"/>
    </xf>
    <xf numFmtId="3" fontId="84" fillId="17" borderId="48" xfId="0" applyNumberFormat="1" applyFont="1" applyFill="1" applyBorder="1" applyAlignment="1">
      <alignment horizontal="center" vertical="center"/>
    </xf>
    <xf numFmtId="3" fontId="84" fillId="18" borderId="48" xfId="0" applyNumberFormat="1" applyFont="1" applyFill="1" applyBorder="1" applyAlignment="1">
      <alignment horizontal="center" vertical="center"/>
    </xf>
    <xf numFmtId="3" fontId="69" fillId="10" borderId="48" xfId="0" applyNumberFormat="1" applyFont="1" applyFill="1" applyBorder="1" applyAlignment="1">
      <alignment horizontal="center" vertical="center"/>
    </xf>
    <xf numFmtId="3" fontId="69" fillId="14" borderId="48" xfId="0" applyNumberFormat="1" applyFont="1" applyFill="1" applyBorder="1" applyAlignment="1">
      <alignment horizontal="center" vertical="center"/>
    </xf>
    <xf numFmtId="3" fontId="69" fillId="6" borderId="48" xfId="0" applyNumberFormat="1" applyFont="1" applyFill="1" applyBorder="1" applyAlignment="1">
      <alignment horizontal="center" vertical="center"/>
    </xf>
    <xf numFmtId="3" fontId="69" fillId="8" borderId="48" xfId="0" applyNumberFormat="1" applyFont="1" applyFill="1" applyBorder="1" applyAlignment="1">
      <alignment horizontal="center" vertical="center"/>
    </xf>
    <xf numFmtId="0" fontId="44" fillId="0" borderId="48" xfId="0" applyFont="1" applyBorder="1" applyAlignment="1">
      <alignment vertical="center"/>
    </xf>
    <xf numFmtId="0" fontId="78" fillId="0" borderId="0" xfId="0" applyFont="1" applyAlignment="1">
      <alignment horizontal="left" wrapText="1"/>
    </xf>
    <xf numFmtId="0" fontId="69" fillId="10" borderId="48" xfId="0" applyFont="1" applyFill="1" applyBorder="1" applyAlignment="1">
      <alignment horizontal="center" vertical="center" wrapText="1"/>
    </xf>
    <xf numFmtId="0" fontId="44" fillId="0" borderId="48" xfId="0" applyFont="1" applyBorder="1" applyAlignment="1">
      <alignment vertical="center"/>
    </xf>
    <xf numFmtId="0" fontId="0" fillId="0" borderId="0" xfId="0" applyFont="1" applyAlignment="1">
      <alignment vertical="center"/>
    </xf>
    <xf numFmtId="0" fontId="100" fillId="0" borderId="0" xfId="0" applyFont="1" applyBorder="1" applyAlignment="1">
      <alignment vertical="center" wrapText="1"/>
    </xf>
    <xf numFmtId="0" fontId="69" fillId="8" borderId="48" xfId="0" applyFont="1" applyFill="1" applyBorder="1" applyAlignment="1">
      <alignment horizontal="left" vertical="center" wrapText="1"/>
    </xf>
    <xf numFmtId="0" fontId="0" fillId="0" borderId="48" xfId="0" applyFont="1" applyBorder="1" applyAlignment="1">
      <alignment vertical="center"/>
    </xf>
    <xf numFmtId="0" fontId="58" fillId="7" borderId="0" xfId="0" applyFont="1" applyFill="1" applyAlignment="1"/>
    <xf numFmtId="0" fontId="43" fillId="6" borderId="0" xfId="0" applyFont="1" applyFill="1" applyAlignment="1"/>
    <xf numFmtId="0" fontId="0" fillId="6" borderId="0" xfId="0" applyFont="1" applyFill="1"/>
    <xf numFmtId="0" fontId="0" fillId="7" borderId="0" xfId="0" applyFont="1" applyFill="1"/>
    <xf numFmtId="0" fontId="0" fillId="6" borderId="0" xfId="0" applyFill="1" applyAlignment="1">
      <alignment wrapText="1"/>
    </xf>
    <xf numFmtId="0" fontId="0" fillId="6" borderId="0" xfId="0" applyFill="1"/>
    <xf numFmtId="0" fontId="0" fillId="7" borderId="0" xfId="0" applyFill="1"/>
    <xf numFmtId="0" fontId="69" fillId="10" borderId="48" xfId="0" applyFont="1" applyFill="1" applyBorder="1" applyAlignment="1">
      <alignment vertical="center" wrapText="1"/>
    </xf>
    <xf numFmtId="164" fontId="84" fillId="6" borderId="48" xfId="0" applyNumberFormat="1" applyFont="1" applyFill="1" applyBorder="1" applyAlignment="1">
      <alignment horizontal="center"/>
    </xf>
    <xf numFmtId="164" fontId="84" fillId="7" borderId="48" xfId="0" applyNumberFormat="1" applyFont="1" applyFill="1" applyBorder="1" applyAlignment="1">
      <alignment horizontal="center"/>
    </xf>
    <xf numFmtId="0" fontId="0" fillId="10" borderId="48" xfId="0" applyFont="1" applyFill="1" applyBorder="1" applyAlignment="1">
      <alignment vertical="center" wrapText="1"/>
    </xf>
    <xf numFmtId="0" fontId="84" fillId="6" borderId="48" xfId="0" applyFont="1" applyFill="1" applyBorder="1" applyAlignment="1">
      <alignment horizontal="left" vertical="center" wrapText="1"/>
    </xf>
    <xf numFmtId="164" fontId="84" fillId="6" borderId="48" xfId="0" applyNumberFormat="1" applyFont="1" applyFill="1" applyBorder="1" applyAlignment="1">
      <alignment horizontal="center" vertical="center"/>
    </xf>
    <xf numFmtId="0" fontId="84" fillId="7" borderId="48" xfId="0" applyFont="1" applyFill="1" applyBorder="1" applyAlignment="1">
      <alignment horizontal="left" vertical="center" wrapText="1"/>
    </xf>
    <xf numFmtId="164" fontId="84" fillId="7" borderId="48" xfId="0" applyNumberFormat="1" applyFont="1" applyFill="1" applyBorder="1" applyAlignment="1">
      <alignment horizontal="center" vertical="center"/>
    </xf>
    <xf numFmtId="0" fontId="85" fillId="6" borderId="48" xfId="0" applyFont="1" applyFill="1" applyBorder="1" applyAlignment="1">
      <alignment horizontal="left" vertical="center" wrapText="1"/>
    </xf>
    <xf numFmtId="164" fontId="85" fillId="6" borderId="48" xfId="0" applyNumberFormat="1" applyFont="1" applyFill="1" applyBorder="1" applyAlignment="1">
      <alignment horizontal="center" vertical="center"/>
    </xf>
    <xf numFmtId="0" fontId="91" fillId="6" borderId="48" xfId="0" applyFont="1" applyFill="1" applyBorder="1" applyAlignment="1">
      <alignment horizontal="left" vertical="center" wrapText="1"/>
    </xf>
    <xf numFmtId="0" fontId="91" fillId="7" borderId="48" xfId="0" applyFont="1" applyFill="1" applyBorder="1" applyAlignment="1">
      <alignment horizontal="left" vertical="center" wrapText="1"/>
    </xf>
    <xf numFmtId="164" fontId="85" fillId="7" borderId="48" xfId="0" applyNumberFormat="1" applyFont="1" applyFill="1" applyBorder="1" applyAlignment="1">
      <alignment horizontal="center" vertical="center"/>
    </xf>
    <xf numFmtId="0" fontId="0" fillId="6" borderId="0" xfId="0" applyFont="1" applyFill="1" applyAlignment="1"/>
    <xf numFmtId="0" fontId="0" fillId="7" borderId="0" xfId="0" applyFont="1" applyFill="1" applyAlignment="1"/>
    <xf numFmtId="0" fontId="101" fillId="10" borderId="48" xfId="0" applyFont="1" applyFill="1" applyBorder="1" applyAlignment="1">
      <alignment horizontal="left" vertical="center" wrapText="1"/>
    </xf>
    <xf numFmtId="0" fontId="40" fillId="0" borderId="0" xfId="0" applyFont="1" applyAlignment="1">
      <alignment horizontal="center" vertical="center"/>
    </xf>
    <xf numFmtId="0" fontId="0" fillId="0" borderId="0" xfId="0" applyFont="1" applyAlignment="1">
      <alignment horizontal="center" vertical="center"/>
    </xf>
    <xf numFmtId="0" fontId="0" fillId="6" borderId="0" xfId="0" applyFont="1" applyFill="1" applyAlignment="1">
      <alignment horizontal="center" vertical="center"/>
    </xf>
    <xf numFmtId="0" fontId="0" fillId="7" borderId="0" xfId="0" applyFont="1" applyFill="1" applyAlignment="1">
      <alignment horizontal="center" vertical="center"/>
    </xf>
    <xf numFmtId="0" fontId="86" fillId="10" borderId="48" xfId="0" applyFont="1" applyFill="1" applyBorder="1" applyAlignment="1">
      <alignment horizontal="left" vertical="center" wrapText="1"/>
    </xf>
    <xf numFmtId="3" fontId="84" fillId="6" borderId="48" xfId="0" applyNumberFormat="1" applyFont="1" applyFill="1" applyBorder="1" applyAlignment="1">
      <alignment horizontal="center" vertical="center"/>
    </xf>
    <xf numFmtId="3" fontId="91" fillId="6" borderId="48" xfId="0" applyNumberFormat="1" applyFont="1" applyFill="1" applyBorder="1" applyAlignment="1">
      <alignment horizontal="center" vertical="center" wrapText="1"/>
    </xf>
    <xf numFmtId="3" fontId="91" fillId="6" borderId="48" xfId="0" applyNumberFormat="1" applyFont="1" applyFill="1" applyBorder="1" applyAlignment="1">
      <alignment horizontal="center" vertical="center"/>
    </xf>
    <xf numFmtId="3" fontId="0" fillId="6" borderId="48" xfId="0" applyNumberFormat="1" applyFont="1" applyFill="1" applyBorder="1" applyAlignment="1">
      <alignment horizontal="center" vertical="center"/>
    </xf>
    <xf numFmtId="3" fontId="84" fillId="7" borderId="48" xfId="0" applyNumberFormat="1" applyFont="1" applyFill="1" applyBorder="1" applyAlignment="1">
      <alignment horizontal="center" vertical="center"/>
    </xf>
    <xf numFmtId="3" fontId="91" fillId="7" borderId="48" xfId="0" applyNumberFormat="1" applyFont="1" applyFill="1" applyBorder="1" applyAlignment="1">
      <alignment horizontal="center" vertical="center" wrapText="1"/>
    </xf>
    <xf numFmtId="3" fontId="91" fillId="7" borderId="48" xfId="0" applyNumberFormat="1" applyFont="1" applyFill="1" applyBorder="1" applyAlignment="1">
      <alignment horizontal="center" vertical="center"/>
    </xf>
    <xf numFmtId="3" fontId="0" fillId="7" borderId="48" xfId="0" applyNumberFormat="1" applyFont="1" applyFill="1" applyBorder="1" applyAlignment="1">
      <alignment horizontal="center" vertical="center"/>
    </xf>
    <xf numFmtId="0" fontId="92" fillId="6" borderId="48" xfId="0" applyFont="1" applyFill="1" applyBorder="1" applyAlignment="1">
      <alignment horizontal="left" vertical="center" wrapText="1"/>
    </xf>
    <xf numFmtId="3" fontId="92" fillId="6" borderId="48" xfId="0" applyNumberFormat="1" applyFont="1" applyFill="1" applyBorder="1" applyAlignment="1">
      <alignment horizontal="center" vertical="center" wrapText="1"/>
    </xf>
    <xf numFmtId="0" fontId="86" fillId="10" borderId="48" xfId="0" applyFont="1" applyFill="1" applyBorder="1" applyAlignment="1">
      <alignment vertical="center" wrapText="1"/>
    </xf>
    <xf numFmtId="0" fontId="86" fillId="8" borderId="48" xfId="0" applyFont="1" applyFill="1" applyBorder="1" applyAlignment="1">
      <alignment vertical="center" wrapText="1"/>
    </xf>
    <xf numFmtId="0" fontId="54" fillId="10" borderId="41" xfId="0" applyFont="1" applyFill="1" applyBorder="1" applyAlignment="1">
      <alignment vertical="center"/>
    </xf>
    <xf numFmtId="0" fontId="69" fillId="8" borderId="39" xfId="17" applyFont="1" applyFill="1" applyBorder="1" applyAlignment="1">
      <alignment horizontal="center" vertical="center" wrapText="1"/>
    </xf>
    <xf numFmtId="167" fontId="75" fillId="7" borderId="34" xfId="0" applyNumberFormat="1" applyFont="1" applyFill="1" applyBorder="1" applyAlignment="1">
      <alignment horizontal="center" vertical="center" wrapText="1"/>
    </xf>
    <xf numFmtId="3" fontId="69" fillId="8" borderId="48" xfId="0" applyNumberFormat="1" applyFont="1" applyFill="1" applyBorder="1" applyAlignment="1">
      <alignment horizontal="center" vertical="center" wrapText="1"/>
    </xf>
    <xf numFmtId="0" fontId="44" fillId="0" borderId="48" xfId="0" applyFont="1" applyBorder="1" applyAlignment="1">
      <alignment horizontal="left"/>
    </xf>
    <xf numFmtId="0" fontId="43" fillId="0" borderId="0" xfId="0" applyFont="1" applyBorder="1" applyAlignment="1">
      <alignment horizontal="left"/>
    </xf>
    <xf numFmtId="0" fontId="89" fillId="0" borderId="0" xfId="0" applyFont="1" applyBorder="1" applyAlignment="1">
      <alignment horizontal="left"/>
    </xf>
    <xf numFmtId="0" fontId="90" fillId="10" borderId="0" xfId="0" applyFont="1" applyFill="1" applyBorder="1" applyAlignment="1">
      <alignment horizontal="left"/>
    </xf>
    <xf numFmtId="0" fontId="43" fillId="0" borderId="0" xfId="0" applyFont="1" applyFill="1" applyBorder="1" applyAlignment="1">
      <alignment horizontal="left"/>
    </xf>
    <xf numFmtId="0" fontId="46" fillId="12" borderId="0" xfId="0" applyFont="1" applyFill="1" applyBorder="1" applyAlignment="1">
      <alignment horizontal="left"/>
    </xf>
    <xf numFmtId="0" fontId="43" fillId="6" borderId="0" xfId="0" applyFont="1" applyFill="1" applyBorder="1" applyAlignment="1">
      <alignment horizontal="left"/>
    </xf>
    <xf numFmtId="0" fontId="44" fillId="0" borderId="0" xfId="0" applyFont="1" applyBorder="1" applyAlignment="1">
      <alignment horizontal="left"/>
    </xf>
    <xf numFmtId="0" fontId="44" fillId="0" borderId="0" xfId="0" applyFont="1" applyBorder="1" applyAlignment="1">
      <alignment horizontal="center"/>
    </xf>
    <xf numFmtId="3" fontId="75" fillId="6" borderId="48" xfId="0" applyNumberFormat="1" applyFont="1" applyFill="1" applyBorder="1" applyAlignment="1">
      <alignment horizontal="center" vertical="center" wrapText="1"/>
    </xf>
    <xf numFmtId="0" fontId="62" fillId="8" borderId="48" xfId="0" applyFont="1" applyFill="1" applyBorder="1" applyAlignment="1">
      <alignment horizontal="center" vertical="center" wrapText="1"/>
    </xf>
    <xf numFmtId="0" fontId="75" fillId="7" borderId="48" xfId="0" applyFont="1" applyFill="1" applyBorder="1" applyAlignment="1">
      <alignment vertical="center" wrapText="1"/>
    </xf>
    <xf numFmtId="3" fontId="76" fillId="7" borderId="48" xfId="0" applyNumberFormat="1" applyFont="1" applyFill="1" applyBorder="1" applyAlignment="1">
      <alignment horizontal="center" vertical="center" wrapText="1"/>
    </xf>
    <xf numFmtId="0" fontId="75" fillId="6" borderId="48" xfId="0" applyFont="1" applyFill="1" applyBorder="1" applyAlignment="1">
      <alignment vertical="center" wrapText="1"/>
    </xf>
    <xf numFmtId="165" fontId="75" fillId="6" borderId="48" xfId="0" applyNumberFormat="1" applyFont="1" applyFill="1" applyBorder="1" applyAlignment="1">
      <alignment horizontal="center" vertical="center" wrapText="1"/>
    </xf>
    <xf numFmtId="0" fontId="29" fillId="0" borderId="48" xfId="0" applyFont="1" applyBorder="1" applyAlignment="1">
      <alignment vertical="center"/>
    </xf>
    <xf numFmtId="3" fontId="75" fillId="7" borderId="48" xfId="0" applyNumberFormat="1" applyFont="1" applyFill="1" applyBorder="1" applyAlignment="1">
      <alignment horizontal="center" vertical="center" wrapText="1"/>
    </xf>
    <xf numFmtId="165" fontId="75" fillId="7" borderId="48" xfId="0" applyNumberFormat="1" applyFont="1" applyFill="1" applyBorder="1" applyAlignment="1">
      <alignment horizontal="center" vertical="center" wrapText="1"/>
    </xf>
    <xf numFmtId="0" fontId="76" fillId="6" borderId="48" xfId="0" applyFont="1" applyFill="1" applyBorder="1" applyAlignment="1">
      <alignment vertical="center" wrapText="1"/>
    </xf>
    <xf numFmtId="3" fontId="76" fillId="6" borderId="48" xfId="0" applyNumberFormat="1" applyFont="1" applyFill="1" applyBorder="1" applyAlignment="1">
      <alignment horizontal="center" vertical="center" wrapText="1"/>
    </xf>
    <xf numFmtId="165" fontId="76" fillId="6" borderId="48" xfId="0" applyNumberFormat="1" applyFont="1" applyFill="1" applyBorder="1" applyAlignment="1">
      <alignment horizontal="center" vertical="center" wrapText="1"/>
    </xf>
    <xf numFmtId="0" fontId="29" fillId="2" borderId="48" xfId="0" applyFont="1" applyFill="1" applyBorder="1" applyAlignment="1">
      <alignment horizontal="center"/>
    </xf>
    <xf numFmtId="2" fontId="29" fillId="2" borderId="48" xfId="0" applyNumberFormat="1" applyFont="1" applyFill="1" applyBorder="1" applyAlignment="1">
      <alignment horizontal="center"/>
    </xf>
    <xf numFmtId="165" fontId="69" fillId="8" borderId="48" xfId="17" applyNumberFormat="1" applyFont="1" applyFill="1" applyBorder="1" applyAlignment="1">
      <alignment horizontal="center" vertical="center" wrapText="1"/>
    </xf>
    <xf numFmtId="1" fontId="69" fillId="8" borderId="48" xfId="17" applyNumberFormat="1" applyFont="1" applyFill="1" applyBorder="1" applyAlignment="1">
      <alignment horizontal="center" vertical="center" wrapText="1"/>
    </xf>
    <xf numFmtId="1" fontId="75" fillId="7" borderId="48" xfId="0" applyNumberFormat="1" applyFont="1" applyFill="1" applyBorder="1" applyAlignment="1">
      <alignment horizontal="center" vertical="center" wrapText="1"/>
    </xf>
    <xf numFmtId="1" fontId="75" fillId="6" borderId="48" xfId="0" applyNumberFormat="1" applyFont="1" applyFill="1" applyBorder="1" applyAlignment="1">
      <alignment horizontal="center" vertical="center" wrapText="1"/>
    </xf>
    <xf numFmtId="0" fontId="102" fillId="0" borderId="0" xfId="0" applyFont="1" applyAlignment="1">
      <alignment vertical="center"/>
    </xf>
    <xf numFmtId="0" fontId="102" fillId="2" borderId="0" xfId="0" applyFont="1" applyFill="1" applyAlignment="1">
      <alignment vertical="center"/>
    </xf>
    <xf numFmtId="49" fontId="103" fillId="0" borderId="0" xfId="0" applyNumberFormat="1" applyFont="1" applyAlignment="1">
      <alignment vertical="center"/>
    </xf>
    <xf numFmtId="0" fontId="103" fillId="0" borderId="0" xfId="0" applyFont="1"/>
    <xf numFmtId="0" fontId="102" fillId="0" borderId="0" xfId="0" applyFont="1" applyAlignment="1">
      <alignment horizontal="left"/>
    </xf>
    <xf numFmtId="0" fontId="102" fillId="0" borderId="0" xfId="0" applyFont="1" applyAlignment="1">
      <alignment horizontal="left" wrapText="1"/>
    </xf>
    <xf numFmtId="0" fontId="104" fillId="0" borderId="0" xfId="0" applyFont="1"/>
    <xf numFmtId="0" fontId="103" fillId="2" borderId="0" xfId="0" applyFont="1" applyFill="1" applyBorder="1" applyAlignment="1"/>
    <xf numFmtId="0" fontId="102" fillId="0" borderId="0" xfId="0" applyFont="1" applyAlignment="1"/>
    <xf numFmtId="0" fontId="105" fillId="0" borderId="0" xfId="0" applyFont="1" applyAlignment="1">
      <alignment vertical="center"/>
    </xf>
    <xf numFmtId="165" fontId="103" fillId="0" borderId="0" xfId="0" applyNumberFormat="1" applyFont="1"/>
    <xf numFmtId="0" fontId="69" fillId="9" borderId="21" xfId="0" applyFont="1" applyFill="1" applyBorder="1" applyAlignment="1">
      <alignment vertical="center"/>
    </xf>
    <xf numFmtId="49" fontId="60" fillId="5" borderId="35" xfId="0" applyNumberFormat="1" applyFont="1" applyFill="1" applyBorder="1" applyAlignment="1">
      <alignment horizontal="justify" vertical="center"/>
    </xf>
    <xf numFmtId="0" fontId="106" fillId="2" borderId="0" xfId="0" applyFont="1" applyFill="1" applyAlignment="1"/>
    <xf numFmtId="3" fontId="106" fillId="2" borderId="0" xfId="0" applyNumberFormat="1" applyFont="1" applyFill="1" applyAlignment="1"/>
    <xf numFmtId="0" fontId="102" fillId="2" borderId="0" xfId="0" applyFont="1" applyFill="1" applyAlignment="1"/>
    <xf numFmtId="0" fontId="81" fillId="0" borderId="19" xfId="0" applyFont="1" applyBorder="1" applyAlignment="1">
      <alignment horizontal="left"/>
    </xf>
    <xf numFmtId="0" fontId="87" fillId="0" borderId="0" xfId="0" applyFont="1" applyAlignment="1">
      <alignment horizontal="left"/>
    </xf>
    <xf numFmtId="0" fontId="87" fillId="0" borderId="48" xfId="0" applyFont="1" applyBorder="1" applyAlignment="1">
      <alignment horizontal="left"/>
    </xf>
    <xf numFmtId="0" fontId="81" fillId="0" borderId="0" xfId="0" applyFont="1" applyAlignment="1"/>
    <xf numFmtId="167" fontId="76" fillId="7" borderId="29" xfId="0" applyNumberFormat="1" applyFont="1" applyFill="1" applyBorder="1" applyAlignment="1">
      <alignment horizontal="center" vertical="center" wrapText="1"/>
    </xf>
    <xf numFmtId="0" fontId="81" fillId="2" borderId="0" xfId="0" applyFont="1" applyFill="1" applyAlignment="1">
      <alignment vertical="center"/>
    </xf>
    <xf numFmtId="3" fontId="107" fillId="2" borderId="0" xfId="16" applyNumberFormat="1" applyFont="1" applyFill="1" applyBorder="1" applyAlignment="1">
      <alignment horizontal="center" vertical="center"/>
    </xf>
    <xf numFmtId="0" fontId="87" fillId="0" borderId="0" xfId="0" applyFont="1" applyAlignment="1">
      <alignment vertical="center"/>
    </xf>
    <xf numFmtId="0" fontId="81" fillId="0" borderId="0" xfId="0" applyFont="1" applyAlignment="1">
      <alignment horizontal="center" vertical="center"/>
    </xf>
    <xf numFmtId="0" fontId="5" fillId="0" borderId="0" xfId="0" applyFont="1" applyFill="1"/>
    <xf numFmtId="0" fontId="5" fillId="0" borderId="0" xfId="0" applyFont="1"/>
    <xf numFmtId="0" fontId="75" fillId="11" borderId="22" xfId="0" applyFont="1" applyFill="1" applyBorder="1" applyAlignment="1">
      <alignment vertical="center" wrapText="1"/>
    </xf>
    <xf numFmtId="3" fontId="69" fillId="10" borderId="31" xfId="0" applyNumberFormat="1" applyFont="1" applyFill="1" applyBorder="1" applyAlignment="1">
      <alignment horizontal="center" vertical="center" wrapText="1"/>
    </xf>
    <xf numFmtId="3" fontId="44" fillId="0" borderId="0" xfId="0" applyNumberFormat="1" applyFont="1" applyBorder="1" applyAlignment="1">
      <alignment horizontal="center"/>
    </xf>
    <xf numFmtId="3" fontId="44" fillId="0" borderId="0" xfId="0" applyNumberFormat="1" applyFont="1" applyAlignment="1">
      <alignment horizontal="center"/>
    </xf>
    <xf numFmtId="0" fontId="69" fillId="10" borderId="48" xfId="27" applyFont="1" applyFill="1" applyBorder="1" applyAlignment="1">
      <alignment horizontal="left" vertical="center" wrapText="1"/>
    </xf>
    <xf numFmtId="0" fontId="69" fillId="10" borderId="48" xfId="17" applyFont="1" applyFill="1" applyBorder="1" applyAlignment="1">
      <alignment horizontal="left" vertical="center"/>
    </xf>
    <xf numFmtId="0" fontId="81" fillId="2" borderId="0" xfId="0" applyFont="1" applyFill="1" applyAlignment="1">
      <alignment horizontal="left"/>
    </xf>
    <xf numFmtId="0" fontId="87" fillId="0" borderId="0" xfId="0" applyFont="1" applyBorder="1" applyAlignment="1">
      <alignment vertical="center"/>
    </xf>
    <xf numFmtId="0" fontId="108" fillId="0" borderId="0" xfId="0" applyFont="1" applyAlignment="1">
      <alignment horizontal="left" vertical="center" wrapText="1"/>
    </xf>
    <xf numFmtId="3" fontId="78" fillId="11" borderId="48" xfId="0" applyNumberFormat="1" applyFont="1" applyFill="1" applyBorder="1" applyAlignment="1">
      <alignment horizontal="center" vertical="center"/>
    </xf>
    <xf numFmtId="0" fontId="91" fillId="6" borderId="48" xfId="0" applyFont="1" applyFill="1" applyBorder="1" applyAlignment="1">
      <alignment vertical="center" wrapText="1"/>
    </xf>
    <xf numFmtId="0" fontId="0" fillId="6" borderId="48" xfId="0" applyFont="1" applyFill="1" applyBorder="1" applyAlignment="1">
      <alignment vertical="center" wrapText="1"/>
    </xf>
    <xf numFmtId="0" fontId="86" fillId="8" borderId="48" xfId="0" applyFont="1" applyFill="1" applyBorder="1" applyAlignment="1">
      <alignment vertical="center"/>
    </xf>
    <xf numFmtId="0" fontId="44" fillId="6" borderId="0" xfId="0" applyFont="1" applyFill="1" applyAlignment="1"/>
    <xf numFmtId="0" fontId="96" fillId="6" borderId="0" xfId="0" applyFont="1" applyFill="1" applyAlignment="1"/>
    <xf numFmtId="0" fontId="102" fillId="0" borderId="48" xfId="0" applyFont="1" applyBorder="1" applyAlignment="1">
      <alignment vertical="center"/>
    </xf>
    <xf numFmtId="0" fontId="0" fillId="10" borderId="48" xfId="0" applyFont="1" applyFill="1" applyBorder="1"/>
    <xf numFmtId="0" fontId="102" fillId="0" borderId="48" xfId="0" applyFont="1" applyBorder="1" applyAlignment="1">
      <alignment horizontal="left" vertical="center"/>
    </xf>
    <xf numFmtId="0" fontId="103" fillId="0" borderId="48" xfId="0" applyFont="1" applyBorder="1" applyAlignment="1">
      <alignment horizontal="center" vertical="center"/>
    </xf>
    <xf numFmtId="0" fontId="103" fillId="0" borderId="48" xfId="0" applyFont="1" applyBorder="1" applyAlignment="1">
      <alignment horizontal="left" vertical="center"/>
    </xf>
    <xf numFmtId="0" fontId="110" fillId="0" borderId="0" xfId="0" applyFont="1" applyAlignment="1">
      <alignment vertical="center"/>
    </xf>
    <xf numFmtId="0" fontId="110" fillId="0" borderId="0" xfId="0" applyFont="1" applyAlignment="1">
      <alignment horizontal="center" vertical="center"/>
    </xf>
    <xf numFmtId="0" fontId="110" fillId="0" borderId="0" xfId="0" applyFont="1" applyAlignment="1">
      <alignment vertical="center" wrapText="1"/>
    </xf>
    <xf numFmtId="0" fontId="111" fillId="0" borderId="0" xfId="0" applyFont="1" applyAlignment="1"/>
    <xf numFmtId="0" fontId="69" fillId="8" borderId="41" xfId="17" applyFont="1" applyFill="1" applyBorder="1" applyAlignment="1">
      <alignment horizontal="center" vertical="center" wrapText="1"/>
    </xf>
    <xf numFmtId="0" fontId="1" fillId="0" borderId="0" xfId="30" applyFont="1" applyAlignment="1">
      <alignment vertical="center"/>
    </xf>
    <xf numFmtId="0" fontId="84" fillId="10" borderId="49" xfId="29" applyFont="1" applyFill="1" applyBorder="1" applyAlignment="1">
      <alignment wrapText="1"/>
    </xf>
    <xf numFmtId="0" fontId="69" fillId="8" borderId="51" xfId="29" applyFont="1" applyFill="1" applyBorder="1" applyAlignment="1">
      <alignment wrapText="1"/>
    </xf>
    <xf numFmtId="0" fontId="78" fillId="11" borderId="24" xfId="0" applyFont="1" applyFill="1" applyBorder="1" applyAlignment="1">
      <alignment horizontal="center" vertical="center" wrapText="1"/>
    </xf>
    <xf numFmtId="0" fontId="78" fillId="11" borderId="32" xfId="0" applyFont="1" applyFill="1" applyBorder="1" applyAlignment="1">
      <alignment horizontal="center" vertical="center" wrapText="1"/>
    </xf>
    <xf numFmtId="0" fontId="78" fillId="11" borderId="33" xfId="0" applyFont="1" applyFill="1" applyBorder="1" applyAlignment="1">
      <alignment horizontal="center" vertical="center" wrapText="1"/>
    </xf>
    <xf numFmtId="0" fontId="62" fillId="14" borderId="22" xfId="0" applyFont="1" applyFill="1" applyBorder="1" applyAlignment="1">
      <alignment horizontal="center" vertical="center"/>
    </xf>
    <xf numFmtId="49" fontId="61" fillId="7" borderId="22" xfId="0" applyNumberFormat="1" applyFont="1" applyFill="1" applyBorder="1" applyAlignment="1">
      <alignment horizontal="left" vertical="center"/>
    </xf>
    <xf numFmtId="0" fontId="113" fillId="11" borderId="22" xfId="0" applyFont="1" applyFill="1" applyBorder="1" applyAlignment="1">
      <alignment horizontal="center" vertical="center"/>
    </xf>
    <xf numFmtId="49" fontId="60" fillId="5" borderId="48" xfId="0" applyNumberFormat="1" applyFont="1" applyFill="1" applyBorder="1" applyAlignment="1">
      <alignment horizontal="justify" vertical="center"/>
    </xf>
    <xf numFmtId="0" fontId="99" fillId="0" borderId="51" xfId="0" applyFont="1" applyBorder="1" applyAlignment="1">
      <alignment horizontal="center"/>
    </xf>
    <xf numFmtId="0" fontId="109" fillId="0" borderId="48" xfId="0" applyFont="1" applyBorder="1" applyAlignment="1">
      <alignment vertical="center" wrapText="1"/>
    </xf>
    <xf numFmtId="3" fontId="109" fillId="0" borderId="48" xfId="0" applyNumberFormat="1" applyFont="1" applyBorder="1" applyAlignment="1">
      <alignment horizontal="center" vertical="center" wrapText="1"/>
    </xf>
    <xf numFmtId="0" fontId="109" fillId="0" borderId="48" xfId="0" applyFont="1" applyBorder="1" applyAlignment="1">
      <alignment horizontal="left" vertical="center" wrapText="1" indent="4"/>
    </xf>
    <xf numFmtId="3" fontId="109" fillId="0" borderId="48" xfId="0" applyNumberFormat="1" applyFont="1" applyBorder="1" applyAlignment="1">
      <alignment horizontal="center" vertical="center"/>
    </xf>
    <xf numFmtId="0" fontId="78" fillId="11" borderId="48" xfId="0" applyFont="1" applyFill="1" applyBorder="1" applyAlignment="1">
      <alignment vertical="center" wrapText="1"/>
    </xf>
    <xf numFmtId="0" fontId="92" fillId="6" borderId="48" xfId="0" applyFont="1" applyFill="1" applyBorder="1" applyAlignment="1">
      <alignment vertical="center" wrapText="1"/>
    </xf>
    <xf numFmtId="0" fontId="0" fillId="0" borderId="0" xfId="0" applyFont="1" applyFill="1" applyAlignment="1"/>
    <xf numFmtId="0" fontId="92" fillId="0" borderId="0" xfId="0" applyFont="1" applyFill="1" applyAlignment="1"/>
    <xf numFmtId="0" fontId="114" fillId="6" borderId="48" xfId="0" applyFont="1" applyFill="1" applyBorder="1" applyAlignment="1">
      <alignment wrapText="1"/>
    </xf>
    <xf numFmtId="0" fontId="114" fillId="7" borderId="48" xfId="0" applyFont="1" applyFill="1" applyBorder="1" applyAlignment="1">
      <alignment wrapText="1"/>
    </xf>
    <xf numFmtId="49" fontId="84" fillId="6" borderId="48" xfId="31" applyNumberFormat="1" applyFont="1" applyFill="1" applyBorder="1" applyAlignment="1">
      <alignment horizontal="center"/>
    </xf>
    <xf numFmtId="49" fontId="84" fillId="7" borderId="48" xfId="31" applyNumberFormat="1" applyFont="1" applyFill="1" applyBorder="1" applyAlignment="1">
      <alignment horizontal="center"/>
    </xf>
    <xf numFmtId="49" fontId="92" fillId="7" borderId="48" xfId="31" applyNumberFormat="1" applyFont="1" applyFill="1" applyBorder="1" applyAlignment="1">
      <alignment horizontal="center"/>
    </xf>
    <xf numFmtId="3" fontId="76" fillId="6" borderId="48" xfId="0" applyNumberFormat="1" applyFont="1" applyFill="1" applyBorder="1" applyAlignment="1">
      <alignment horizontal="center"/>
    </xf>
    <xf numFmtId="3" fontId="76" fillId="7" borderId="48" xfId="0" applyNumberFormat="1" applyFont="1" applyFill="1" applyBorder="1" applyAlignment="1">
      <alignment horizontal="center"/>
    </xf>
    <xf numFmtId="0" fontId="103" fillId="0" borderId="48" xfId="0" applyFont="1" applyBorder="1" applyAlignment="1">
      <alignment vertical="top"/>
    </xf>
    <xf numFmtId="0" fontId="44" fillId="0" borderId="0" xfId="0" applyFont="1" applyAlignment="1">
      <alignment vertical="top"/>
    </xf>
    <xf numFmtId="0" fontId="44" fillId="0" borderId="0" xfId="0" applyFont="1" applyAlignment="1">
      <alignment horizontal="left" vertical="top"/>
    </xf>
    <xf numFmtId="0" fontId="117" fillId="0" borderId="48" xfId="0" applyFont="1" applyBorder="1" applyAlignment="1">
      <alignment vertical="center"/>
    </xf>
    <xf numFmtId="0" fontId="69" fillId="10" borderId="39" xfId="17" applyFont="1" applyFill="1" applyBorder="1" applyAlignment="1">
      <alignment horizontal="center" vertical="center" wrapText="1"/>
    </xf>
    <xf numFmtId="0" fontId="69" fillId="10" borderId="48" xfId="0" applyFont="1" applyFill="1" applyBorder="1" applyAlignment="1">
      <alignment horizontal="center" vertical="center" wrapText="1"/>
    </xf>
    <xf numFmtId="0" fontId="69" fillId="8" borderId="48" xfId="0" applyFont="1" applyFill="1" applyBorder="1" applyAlignment="1">
      <alignment horizontal="center" vertical="center" wrapText="1"/>
    </xf>
    <xf numFmtId="0" fontId="63" fillId="0" borderId="0" xfId="0" applyFont="1" applyAlignment="1">
      <alignment horizontal="left" vertical="center"/>
    </xf>
    <xf numFmtId="0" fontId="63" fillId="0" borderId="0" xfId="0" applyFont="1" applyAlignment="1">
      <alignment vertical="center"/>
    </xf>
    <xf numFmtId="0" fontId="0" fillId="0" borderId="0" xfId="0" applyAlignment="1">
      <alignment horizontal="left" vertical="center"/>
    </xf>
    <xf numFmtId="0" fontId="64" fillId="0" borderId="0" xfId="0" applyFont="1" applyAlignment="1">
      <alignment vertical="center"/>
    </xf>
    <xf numFmtId="49" fontId="102" fillId="0" borderId="0" xfId="0" applyNumberFormat="1" applyFont="1" applyAlignment="1">
      <alignment vertical="center"/>
    </xf>
    <xf numFmtId="0" fontId="104" fillId="0" borderId="0" xfId="0" applyFont="1" applyAlignment="1">
      <alignment vertical="center"/>
    </xf>
    <xf numFmtId="0" fontId="103" fillId="0" borderId="0" xfId="0" applyFont="1" applyAlignment="1">
      <alignment vertical="center"/>
    </xf>
    <xf numFmtId="0" fontId="67" fillId="9" borderId="17" xfId="0" applyFont="1" applyFill="1" applyBorder="1" applyAlignment="1">
      <alignment vertical="center"/>
    </xf>
    <xf numFmtId="0" fontId="68" fillId="9" borderId="17" xfId="0" applyFont="1" applyFill="1" applyBorder="1" applyAlignment="1">
      <alignment vertical="center"/>
    </xf>
    <xf numFmtId="0" fontId="0" fillId="9" borderId="18" xfId="0" applyFont="1" applyFill="1" applyBorder="1" applyAlignment="1">
      <alignment vertical="center"/>
    </xf>
    <xf numFmtId="0" fontId="86" fillId="10" borderId="45" xfId="17" applyFont="1" applyFill="1" applyBorder="1" applyAlignment="1">
      <alignment horizontal="center" vertical="center"/>
    </xf>
    <xf numFmtId="0" fontId="69" fillId="10" borderId="37" xfId="17" applyFont="1" applyFill="1" applyBorder="1" applyAlignment="1">
      <alignment horizontal="center" vertical="center" wrapText="1"/>
    </xf>
    <xf numFmtId="0" fontId="69" fillId="10" borderId="40" xfId="17" applyFont="1" applyFill="1" applyBorder="1" applyAlignment="1">
      <alignment horizontal="center" vertical="center" wrapText="1"/>
    </xf>
    <xf numFmtId="0" fontId="84" fillId="6" borderId="45" xfId="17" applyFont="1" applyFill="1" applyBorder="1" applyAlignment="1">
      <alignment horizontal="left" vertical="center" wrapText="1"/>
    </xf>
    <xf numFmtId="3" fontId="84" fillId="6" borderId="41" xfId="17" applyNumberFormat="1" applyFont="1" applyFill="1" applyBorder="1" applyAlignment="1">
      <alignment horizontal="center" vertical="center"/>
    </xf>
    <xf numFmtId="3" fontId="84" fillId="6" borderId="42" xfId="17" applyNumberFormat="1" applyFont="1" applyFill="1" applyBorder="1" applyAlignment="1">
      <alignment horizontal="center" vertical="center"/>
    </xf>
    <xf numFmtId="3" fontId="84" fillId="6" borderId="37" xfId="17" applyNumberFormat="1" applyFont="1" applyFill="1" applyBorder="1" applyAlignment="1">
      <alignment horizontal="center" vertical="center"/>
    </xf>
    <xf numFmtId="3" fontId="84" fillId="6" borderId="40" xfId="17" applyNumberFormat="1" applyFont="1" applyFill="1" applyBorder="1" applyAlignment="1">
      <alignment horizontal="center" vertical="center"/>
    </xf>
    <xf numFmtId="0" fontId="84" fillId="7" borderId="45" xfId="17" applyFont="1" applyFill="1" applyBorder="1" applyAlignment="1">
      <alignment horizontal="left" vertical="center" wrapText="1"/>
    </xf>
    <xf numFmtId="3" fontId="84" fillId="7" borderId="44" xfId="17" applyNumberFormat="1" applyFont="1" applyFill="1" applyBorder="1" applyAlignment="1">
      <alignment horizontal="center" vertical="center"/>
    </xf>
    <xf numFmtId="3" fontId="84" fillId="7" borderId="41" xfId="17" applyNumberFormat="1" applyFont="1" applyFill="1" applyBorder="1" applyAlignment="1">
      <alignment horizontal="center" vertical="center"/>
    </xf>
    <xf numFmtId="3" fontId="84" fillId="7" borderId="38" xfId="17" applyNumberFormat="1" applyFont="1" applyFill="1" applyBorder="1" applyAlignment="1">
      <alignment horizontal="center" vertical="center"/>
    </xf>
    <xf numFmtId="0" fontId="85" fillId="6" borderId="46" xfId="17" applyFont="1" applyFill="1" applyBorder="1" applyAlignment="1">
      <alignment horizontal="left" vertical="center" wrapText="1"/>
    </xf>
    <xf numFmtId="3" fontId="85" fillId="6" borderId="41" xfId="17" applyNumberFormat="1" applyFont="1" applyFill="1" applyBorder="1" applyAlignment="1">
      <alignment horizontal="center" vertical="center"/>
    </xf>
    <xf numFmtId="3" fontId="85" fillId="6" borderId="42" xfId="17" applyNumberFormat="1" applyFont="1" applyFill="1" applyBorder="1" applyAlignment="1">
      <alignment horizontal="center" vertical="center"/>
    </xf>
    <xf numFmtId="3" fontId="85" fillId="6" borderId="38" xfId="17" applyNumberFormat="1" applyFont="1" applyFill="1" applyBorder="1" applyAlignment="1">
      <alignment horizontal="center" vertical="center"/>
    </xf>
    <xf numFmtId="0" fontId="86" fillId="11" borderId="48" xfId="0" applyFont="1" applyFill="1" applyBorder="1" applyAlignment="1">
      <alignment horizontal="left" vertical="center" wrapText="1"/>
    </xf>
    <xf numFmtId="0" fontId="69" fillId="8" borderId="41" xfId="0" applyFont="1" applyFill="1" applyBorder="1" applyAlignment="1">
      <alignment horizontal="center" vertical="center" wrapText="1"/>
    </xf>
    <xf numFmtId="0" fontId="69" fillId="8" borderId="39" xfId="0" applyFont="1" applyFill="1" applyBorder="1" applyAlignment="1">
      <alignment horizontal="center" vertical="center" wrapText="1"/>
    </xf>
    <xf numFmtId="0" fontId="69" fillId="10" borderId="48" xfId="0" applyFont="1" applyFill="1" applyBorder="1" applyAlignment="1">
      <alignment horizontal="left" vertical="center" wrapText="1"/>
    </xf>
    <xf numFmtId="0" fontId="92" fillId="7" borderId="48" xfId="0" applyFont="1" applyFill="1" applyBorder="1" applyAlignment="1">
      <alignment horizontal="left" vertical="center" wrapText="1"/>
    </xf>
    <xf numFmtId="0" fontId="91" fillId="6" borderId="48" xfId="0" applyFont="1" applyFill="1" applyBorder="1" applyAlignment="1">
      <alignment horizontal="center" vertical="center" wrapText="1"/>
    </xf>
    <xf numFmtId="0" fontId="91" fillId="7" borderId="48" xfId="0" applyFont="1" applyFill="1" applyBorder="1" applyAlignment="1">
      <alignment horizontal="center" vertical="center" wrapText="1"/>
    </xf>
    <xf numFmtId="0" fontId="92" fillId="7" borderId="48" xfId="0" applyFont="1" applyFill="1" applyBorder="1" applyAlignment="1">
      <alignment horizontal="center" vertical="center" wrapText="1"/>
    </xf>
    <xf numFmtId="0" fontId="86" fillId="8" borderId="48" xfId="0" applyFont="1" applyFill="1" applyBorder="1" applyAlignment="1">
      <alignment horizontal="center" vertical="center" wrapText="1"/>
    </xf>
    <xf numFmtId="0" fontId="28" fillId="6" borderId="48" xfId="0" applyFont="1" applyFill="1" applyBorder="1" applyAlignment="1">
      <alignment horizontal="center" vertical="center" wrapText="1"/>
    </xf>
    <xf numFmtId="0" fontId="28" fillId="0" borderId="48" xfId="0" applyFont="1" applyBorder="1" applyAlignment="1">
      <alignment vertical="center"/>
    </xf>
    <xf numFmtId="0" fontId="79" fillId="0" borderId="48" xfId="0" applyFont="1" applyBorder="1" applyAlignment="1">
      <alignment vertical="center"/>
    </xf>
    <xf numFmtId="0" fontId="91" fillId="7" borderId="48" xfId="0" applyFont="1" applyFill="1" applyBorder="1" applyAlignment="1">
      <alignment vertical="center" wrapText="1"/>
    </xf>
    <xf numFmtId="0" fontId="92" fillId="7" borderId="48" xfId="0" applyFont="1" applyFill="1" applyBorder="1" applyAlignment="1">
      <alignment vertical="center" wrapText="1"/>
    </xf>
    <xf numFmtId="3" fontId="85" fillId="6" borderId="48" xfId="0" applyNumberFormat="1" applyFont="1" applyFill="1" applyBorder="1" applyAlignment="1">
      <alignment horizontal="center" vertical="center"/>
    </xf>
    <xf numFmtId="3" fontId="85" fillId="7" borderId="48" xfId="0" applyNumberFormat="1" applyFont="1" applyFill="1" applyBorder="1" applyAlignment="1">
      <alignment horizontal="center" vertical="center"/>
    </xf>
    <xf numFmtId="164" fontId="91" fillId="7" borderId="48" xfId="0" applyNumberFormat="1" applyFont="1" applyFill="1" applyBorder="1" applyAlignment="1">
      <alignment horizontal="center" vertical="center"/>
    </xf>
    <xf numFmtId="0" fontId="76" fillId="7" borderId="48" xfId="0" applyFont="1" applyFill="1" applyBorder="1" applyAlignment="1">
      <alignment vertical="center" wrapText="1"/>
    </xf>
    <xf numFmtId="164" fontId="76" fillId="6" borderId="48" xfId="0" applyNumberFormat="1" applyFont="1" applyFill="1" applyBorder="1" applyAlignment="1">
      <alignment horizontal="center" vertical="center"/>
    </xf>
    <xf numFmtId="164" fontId="76" fillId="7" borderId="48" xfId="0" applyNumberFormat="1" applyFont="1" applyFill="1" applyBorder="1" applyAlignment="1">
      <alignment horizontal="center" vertical="center"/>
    </xf>
    <xf numFmtId="0" fontId="81" fillId="0" borderId="48" xfId="0" applyFont="1" applyBorder="1" applyAlignment="1">
      <alignment vertical="center"/>
    </xf>
    <xf numFmtId="0" fontId="86" fillId="10" borderId="48" xfId="0" applyFont="1" applyFill="1" applyBorder="1" applyAlignment="1">
      <alignment vertical="center"/>
    </xf>
    <xf numFmtId="1" fontId="91" fillId="6" borderId="48" xfId="0" applyNumberFormat="1" applyFont="1" applyFill="1" applyBorder="1" applyAlignment="1">
      <alignment horizontal="center" vertical="center"/>
    </xf>
    <xf numFmtId="165" fontId="84" fillId="6" borderId="48" xfId="31" applyNumberFormat="1" applyFont="1" applyFill="1" applyBorder="1" applyAlignment="1">
      <alignment horizontal="center" vertical="center"/>
    </xf>
    <xf numFmtId="168" fontId="84" fillId="6" borderId="48" xfId="0" applyNumberFormat="1" applyFont="1" applyFill="1" applyBorder="1" applyAlignment="1">
      <alignment horizontal="center" vertical="center"/>
    </xf>
    <xf numFmtId="1" fontId="91" fillId="7" borderId="48" xfId="0" applyNumberFormat="1" applyFont="1" applyFill="1" applyBorder="1" applyAlignment="1">
      <alignment horizontal="center" vertical="center"/>
    </xf>
    <xf numFmtId="165" fontId="84" fillId="7" borderId="48" xfId="31" applyNumberFormat="1" applyFont="1" applyFill="1" applyBorder="1" applyAlignment="1">
      <alignment horizontal="center" vertical="center"/>
    </xf>
    <xf numFmtId="168" fontId="84" fillId="7" borderId="48" xfId="0" applyNumberFormat="1" applyFont="1" applyFill="1" applyBorder="1" applyAlignment="1">
      <alignment horizontal="center" vertical="center"/>
    </xf>
    <xf numFmtId="3" fontId="85" fillId="13" borderId="48" xfId="0" applyNumberFormat="1" applyFont="1" applyFill="1" applyBorder="1" applyAlignment="1">
      <alignment horizontal="center" vertical="center"/>
    </xf>
    <xf numFmtId="167" fontId="85" fillId="13" borderId="48" xfId="31" applyNumberFormat="1" applyFont="1" applyFill="1" applyBorder="1" applyAlignment="1">
      <alignment horizontal="center" vertical="center"/>
    </xf>
    <xf numFmtId="0" fontId="69" fillId="10" borderId="48" xfId="0" applyFont="1" applyFill="1" applyBorder="1" applyAlignment="1">
      <alignment horizontal="left" vertical="center"/>
    </xf>
    <xf numFmtId="0" fontId="0" fillId="8" borderId="48" xfId="0" applyFont="1" applyFill="1" applyBorder="1" applyAlignment="1">
      <alignment vertical="center" wrapText="1"/>
    </xf>
    <xf numFmtId="3" fontId="86" fillId="10" borderId="48" xfId="0" applyNumberFormat="1" applyFont="1" applyFill="1" applyBorder="1" applyAlignment="1">
      <alignment horizontal="center" vertical="center" wrapText="1"/>
    </xf>
    <xf numFmtId="3" fontId="84" fillId="11" borderId="48" xfId="0" applyNumberFormat="1" applyFont="1" applyFill="1" applyBorder="1" applyAlignment="1">
      <alignment horizontal="center" vertical="center" wrapText="1"/>
    </xf>
    <xf numFmtId="3" fontId="84" fillId="6" borderId="48" xfId="0" applyNumberFormat="1" applyFont="1" applyFill="1" applyBorder="1" applyAlignment="1">
      <alignment horizontal="center" vertical="center" wrapText="1"/>
    </xf>
    <xf numFmtId="3" fontId="85" fillId="6" borderId="48" xfId="0" applyNumberFormat="1" applyFont="1" applyFill="1" applyBorder="1" applyAlignment="1">
      <alignment horizontal="center" vertical="center" wrapText="1"/>
    </xf>
    <xf numFmtId="3" fontId="84" fillId="7" borderId="48" xfId="0" applyNumberFormat="1" applyFont="1" applyFill="1" applyBorder="1" applyAlignment="1">
      <alignment horizontal="center" vertical="center" wrapText="1"/>
    </xf>
    <xf numFmtId="3" fontId="85" fillId="7" borderId="48" xfId="0" applyNumberFormat="1" applyFont="1" applyFill="1" applyBorder="1" applyAlignment="1">
      <alignment horizontal="center" vertical="center" wrapText="1"/>
    </xf>
    <xf numFmtId="0" fontId="91" fillId="10" borderId="48" xfId="0" applyFont="1" applyFill="1" applyBorder="1" applyAlignment="1">
      <alignment horizontal="center" vertical="center"/>
    </xf>
    <xf numFmtId="0" fontId="91" fillId="6" borderId="48" xfId="0" applyFont="1" applyFill="1" applyBorder="1" applyAlignment="1">
      <alignment horizontal="center" vertical="center"/>
    </xf>
    <xf numFmtId="0" fontId="91" fillId="7" borderId="48" xfId="0" applyFont="1" applyFill="1" applyBorder="1" applyAlignment="1">
      <alignment horizontal="center" vertical="center"/>
    </xf>
    <xf numFmtId="0" fontId="92" fillId="6" borderId="48" xfId="0" applyFont="1" applyFill="1" applyBorder="1" applyAlignment="1">
      <alignment vertical="center"/>
    </xf>
    <xf numFmtId="0" fontId="92" fillId="6" borderId="48" xfId="0" applyFont="1" applyFill="1" applyBorder="1" applyAlignment="1">
      <alignment horizontal="center" vertical="center"/>
    </xf>
    <xf numFmtId="0" fontId="92" fillId="6" borderId="48" xfId="0" applyFont="1" applyFill="1" applyBorder="1" applyAlignment="1">
      <alignment horizontal="center" vertical="center" wrapText="1"/>
    </xf>
    <xf numFmtId="0" fontId="0" fillId="0" borderId="48" xfId="0" applyFont="1" applyBorder="1" applyAlignment="1">
      <alignment horizontal="center" vertical="center"/>
    </xf>
    <xf numFmtId="0" fontId="40" fillId="0" borderId="48" xfId="0" applyFont="1" applyBorder="1" applyAlignment="1">
      <alignment vertical="center"/>
    </xf>
    <xf numFmtId="0" fontId="0" fillId="7" borderId="48" xfId="0" applyFont="1" applyFill="1" applyBorder="1" applyAlignment="1">
      <alignment vertical="center"/>
    </xf>
    <xf numFmtId="0" fontId="0" fillId="6" borderId="48" xfId="0" applyFont="1" applyFill="1" applyBorder="1" applyAlignment="1">
      <alignment vertical="center"/>
    </xf>
    <xf numFmtId="3" fontId="92" fillId="7" borderId="48" xfId="0" applyNumberFormat="1" applyFont="1" applyFill="1" applyBorder="1" applyAlignment="1">
      <alignment horizontal="center" vertical="center" wrapText="1"/>
    </xf>
    <xf numFmtId="0" fontId="123" fillId="2" borderId="0" xfId="0" applyFont="1" applyFill="1" applyAlignment="1">
      <alignment horizontal="left"/>
    </xf>
    <xf numFmtId="0" fontId="124" fillId="0" borderId="0" xfId="0" applyFont="1"/>
    <xf numFmtId="0" fontId="40" fillId="0" borderId="18" xfId="0" applyFont="1" applyBorder="1" applyAlignment="1">
      <alignment horizontal="left" vertical="center" wrapText="1"/>
    </xf>
    <xf numFmtId="0" fontId="70" fillId="5" borderId="0" xfId="0" applyFont="1" applyFill="1" applyBorder="1" applyAlignment="1">
      <alignment horizontal="center" vertical="center" wrapText="1"/>
    </xf>
    <xf numFmtId="164" fontId="7" fillId="0" borderId="65" xfId="32" applyNumberFormat="1" applyFont="1" applyBorder="1" applyAlignment="1">
      <alignment horizontal="right" vertical="center"/>
    </xf>
    <xf numFmtId="169" fontId="7" fillId="0" borderId="14" xfId="32" applyNumberFormat="1" applyFont="1" applyBorder="1" applyAlignment="1">
      <alignment horizontal="right" vertical="center"/>
    </xf>
    <xf numFmtId="164" fontId="7" fillId="0" borderId="66" xfId="32" applyNumberFormat="1" applyFont="1" applyBorder="1" applyAlignment="1">
      <alignment horizontal="right" vertical="center"/>
    </xf>
    <xf numFmtId="169" fontId="7" fillId="0" borderId="67" xfId="32" applyNumberFormat="1" applyFont="1" applyBorder="1" applyAlignment="1">
      <alignment horizontal="right" vertical="center"/>
    </xf>
    <xf numFmtId="0" fontId="1" fillId="0" borderId="0" xfId="32" applyAlignment="1"/>
    <xf numFmtId="0" fontId="7" fillId="0" borderId="64" xfId="32" applyFont="1" applyBorder="1" applyAlignment="1">
      <alignment horizontal="center"/>
    </xf>
    <xf numFmtId="0" fontId="7" fillId="0" borderId="8" xfId="32" applyFont="1" applyBorder="1" applyAlignment="1">
      <alignment horizontal="center"/>
    </xf>
    <xf numFmtId="0" fontId="7" fillId="0" borderId="72" xfId="32" applyFont="1" applyBorder="1" applyAlignment="1">
      <alignment horizontal="left" vertical="top"/>
    </xf>
    <xf numFmtId="0" fontId="7" fillId="0" borderId="74" xfId="32" applyFont="1" applyBorder="1" applyAlignment="1">
      <alignment horizontal="left" vertical="top"/>
    </xf>
    <xf numFmtId="0" fontId="14" fillId="0" borderId="68" xfId="32" applyFont="1" applyBorder="1" applyAlignment="1">
      <alignment vertical="center"/>
    </xf>
    <xf numFmtId="0" fontId="7" fillId="0" borderId="69" xfId="32" applyFont="1" applyBorder="1" applyAlignment="1"/>
    <xf numFmtId="0" fontId="7" fillId="0" borderId="70" xfId="32" applyFont="1" applyBorder="1" applyAlignment="1"/>
    <xf numFmtId="0" fontId="7" fillId="0" borderId="71" xfId="32" applyFont="1" applyBorder="1" applyAlignment="1">
      <alignment vertical="top"/>
    </xf>
    <xf numFmtId="0" fontId="7" fillId="0" borderId="73" xfId="32" applyFont="1" applyBorder="1" applyAlignment="1">
      <alignment vertical="top"/>
    </xf>
    <xf numFmtId="165" fontId="72" fillId="6" borderId="0" xfId="0" applyNumberFormat="1" applyFont="1" applyFill="1" applyAlignment="1">
      <alignment horizontal="center" vertical="center" wrapText="1"/>
    </xf>
    <xf numFmtId="3" fontId="76" fillId="7" borderId="29" xfId="0" applyNumberFormat="1" applyFont="1" applyFill="1" applyBorder="1" applyAlignment="1">
      <alignment horizontal="center" wrapText="1"/>
    </xf>
    <xf numFmtId="3" fontId="88" fillId="2" borderId="0" xfId="0" applyNumberFormat="1" applyFont="1" applyFill="1" applyBorder="1" applyAlignment="1">
      <alignment horizontal="center"/>
    </xf>
    <xf numFmtId="3" fontId="29" fillId="0" borderId="0" xfId="0" applyNumberFormat="1" applyFont="1" applyBorder="1" applyAlignment="1">
      <alignment horizontal="center"/>
    </xf>
    <xf numFmtId="3" fontId="79" fillId="0" borderId="19" xfId="0" applyNumberFormat="1" applyFont="1" applyBorder="1" applyAlignment="1">
      <alignment horizontal="center"/>
    </xf>
    <xf numFmtId="165" fontId="75" fillId="6" borderId="30" xfId="0" applyNumberFormat="1" applyFont="1" applyFill="1" applyBorder="1" applyAlignment="1">
      <alignment horizontal="center" vertical="center" wrapText="1"/>
    </xf>
    <xf numFmtId="3" fontId="69" fillId="5" borderId="28" xfId="0" applyNumberFormat="1" applyFont="1" applyFill="1" applyBorder="1" applyAlignment="1">
      <alignment horizontal="center" wrapText="1"/>
    </xf>
    <xf numFmtId="3" fontId="75" fillId="6" borderId="35" xfId="0" applyNumberFormat="1" applyFont="1" applyFill="1" applyBorder="1" applyAlignment="1">
      <alignment horizontal="center" wrapText="1"/>
    </xf>
    <xf numFmtId="3" fontId="75" fillId="6" borderId="32" xfId="0" applyNumberFormat="1" applyFont="1" applyFill="1" applyBorder="1" applyAlignment="1">
      <alignment horizontal="center" vertical="center" wrapText="1"/>
    </xf>
    <xf numFmtId="3" fontId="75" fillId="7" borderId="76" xfId="0" applyNumberFormat="1" applyFont="1" applyFill="1" applyBorder="1" applyAlignment="1">
      <alignment horizontal="center" vertical="center" wrapText="1"/>
    </xf>
    <xf numFmtId="3" fontId="75" fillId="6" borderId="76" xfId="0" applyNumberFormat="1" applyFont="1" applyFill="1" applyBorder="1" applyAlignment="1">
      <alignment horizontal="center" vertical="center" wrapText="1"/>
    </xf>
    <xf numFmtId="3" fontId="75" fillId="7" borderId="23" xfId="0" applyNumberFormat="1" applyFont="1" applyFill="1" applyBorder="1" applyAlignment="1">
      <alignment horizontal="center" vertical="center" wrapText="1"/>
    </xf>
    <xf numFmtId="3" fontId="84" fillId="7" borderId="77" xfId="33" applyNumberFormat="1" applyFont="1" applyFill="1" applyBorder="1" applyAlignment="1">
      <alignment horizontal="center"/>
    </xf>
    <xf numFmtId="3" fontId="84" fillId="6" borderId="49" xfId="33" applyNumberFormat="1" applyFont="1" applyFill="1" applyBorder="1" applyAlignment="1">
      <alignment horizontal="center"/>
    </xf>
    <xf numFmtId="3" fontId="84" fillId="7" borderId="49" xfId="33" applyNumberFormat="1" applyFont="1" applyFill="1" applyBorder="1" applyAlignment="1">
      <alignment horizontal="center"/>
    </xf>
    <xf numFmtId="3" fontId="84" fillId="6" borderId="48" xfId="33" applyNumberFormat="1" applyFont="1" applyFill="1" applyBorder="1" applyAlignment="1">
      <alignment horizontal="center"/>
    </xf>
    <xf numFmtId="3" fontId="84" fillId="7" borderId="75" xfId="33" applyNumberFormat="1" applyFont="1" applyFill="1" applyBorder="1" applyAlignment="1">
      <alignment horizontal="center"/>
    </xf>
    <xf numFmtId="3" fontId="84" fillId="7" borderId="48" xfId="33" applyNumberFormat="1" applyFont="1" applyFill="1" applyBorder="1" applyAlignment="1">
      <alignment horizontal="center"/>
    </xf>
    <xf numFmtId="3" fontId="84" fillId="6" borderId="75" xfId="33" applyNumberFormat="1" applyFont="1" applyFill="1" applyBorder="1" applyAlignment="1">
      <alignment horizontal="center"/>
    </xf>
    <xf numFmtId="3" fontId="84" fillId="6" borderId="51" xfId="33" applyNumberFormat="1" applyFont="1" applyFill="1" applyBorder="1" applyAlignment="1">
      <alignment horizontal="center"/>
    </xf>
    <xf numFmtId="3" fontId="84" fillId="7" borderId="51" xfId="33" applyNumberFormat="1" applyFont="1" applyFill="1" applyBorder="1" applyAlignment="1">
      <alignment horizontal="center"/>
    </xf>
    <xf numFmtId="3" fontId="85" fillId="6" borderId="39" xfId="28" applyNumberFormat="1" applyFont="1" applyFill="1" applyBorder="1" applyAlignment="1">
      <alignment horizontal="left" vertical="center" wrapText="1"/>
    </xf>
    <xf numFmtId="3" fontId="69" fillId="10" borderId="49" xfId="28" applyNumberFormat="1" applyFont="1" applyFill="1" applyBorder="1" applyAlignment="1">
      <alignment horizontal="center" vertical="center"/>
    </xf>
    <xf numFmtId="3" fontId="85" fillId="7" borderId="49" xfId="28" applyNumberFormat="1" applyFont="1" applyFill="1" applyBorder="1" applyAlignment="1">
      <alignment horizontal="center" vertical="center"/>
    </xf>
    <xf numFmtId="3" fontId="85" fillId="7" borderId="78" xfId="28" applyNumberFormat="1" applyFont="1" applyFill="1" applyBorder="1" applyAlignment="1">
      <alignment horizontal="center" vertical="center"/>
    </xf>
    <xf numFmtId="3" fontId="85" fillId="6" borderId="49" xfId="28" applyNumberFormat="1" applyFont="1" applyFill="1" applyBorder="1" applyAlignment="1">
      <alignment horizontal="center" vertical="center"/>
    </xf>
    <xf numFmtId="3" fontId="85" fillId="7" borderId="51" xfId="28" applyNumberFormat="1" applyFont="1" applyFill="1" applyBorder="1" applyAlignment="1">
      <alignment horizontal="center" vertical="center"/>
    </xf>
    <xf numFmtId="3" fontId="85" fillId="6" borderId="78" xfId="28" applyNumberFormat="1" applyFont="1" applyFill="1" applyBorder="1" applyAlignment="1">
      <alignment horizontal="center" vertical="center"/>
    </xf>
    <xf numFmtId="3" fontId="85" fillId="7" borderId="43" xfId="28" applyNumberFormat="1" applyFont="1" applyFill="1" applyBorder="1" applyAlignment="1">
      <alignment horizontal="center" vertical="center"/>
    </xf>
    <xf numFmtId="3" fontId="85" fillId="6" borderId="41" xfId="28" applyNumberFormat="1" applyFont="1" applyFill="1" applyBorder="1" applyAlignment="1">
      <alignment horizontal="center" vertical="center"/>
    </xf>
    <xf numFmtId="3" fontId="85" fillId="7" borderId="44" xfId="28" applyNumberFormat="1" applyFont="1" applyFill="1" applyBorder="1" applyAlignment="1">
      <alignment horizontal="center" vertical="center"/>
    </xf>
    <xf numFmtId="3" fontId="85" fillId="6" borderId="43" xfId="28" applyNumberFormat="1" applyFont="1" applyFill="1" applyBorder="1" applyAlignment="1">
      <alignment horizontal="center" vertical="center"/>
    </xf>
    <xf numFmtId="3" fontId="85" fillId="7" borderId="42" xfId="28" applyNumberFormat="1" applyFont="1" applyFill="1" applyBorder="1" applyAlignment="1">
      <alignment horizontal="center" vertical="center"/>
    </xf>
    <xf numFmtId="3" fontId="85" fillId="6" borderId="42" xfId="28" applyNumberFormat="1" applyFont="1" applyFill="1" applyBorder="1" applyAlignment="1">
      <alignment horizontal="center" vertical="center"/>
    </xf>
    <xf numFmtId="3" fontId="85" fillId="6" borderId="47" xfId="28" applyNumberFormat="1" applyFont="1" applyFill="1" applyBorder="1" applyAlignment="1">
      <alignment horizontal="center" vertical="center"/>
    </xf>
    <xf numFmtId="3" fontId="85" fillId="7" borderId="60" xfId="28" applyNumberFormat="1" applyFont="1" applyFill="1" applyBorder="1" applyAlignment="1">
      <alignment horizontal="center" vertical="center"/>
    </xf>
    <xf numFmtId="3" fontId="85" fillId="7" borderId="0" xfId="28" applyNumberFormat="1" applyFont="1" applyFill="1" applyBorder="1" applyAlignment="1">
      <alignment horizontal="center" vertical="center"/>
    </xf>
    <xf numFmtId="3" fontId="85" fillId="6" borderId="60" xfId="28" applyNumberFormat="1" applyFont="1" applyFill="1" applyBorder="1" applyAlignment="1">
      <alignment horizontal="center" vertical="center"/>
    </xf>
    <xf numFmtId="3" fontId="85" fillId="7" borderId="37" xfId="28" applyNumberFormat="1" applyFont="1" applyFill="1" applyBorder="1" applyAlignment="1">
      <alignment horizontal="center" vertical="center"/>
    </xf>
    <xf numFmtId="3" fontId="85" fillId="6" borderId="0" xfId="28" applyNumberFormat="1" applyFont="1" applyFill="1" applyBorder="1" applyAlignment="1">
      <alignment horizontal="center" vertical="center"/>
    </xf>
    <xf numFmtId="3" fontId="85" fillId="7" borderId="47" xfId="28" applyNumberFormat="1" applyFont="1" applyFill="1" applyBorder="1" applyAlignment="1">
      <alignment horizontal="center" vertical="center"/>
    </xf>
    <xf numFmtId="3" fontId="85" fillId="6" borderId="44" xfId="28" applyNumberFormat="1" applyFont="1" applyFill="1" applyBorder="1" applyAlignment="1">
      <alignment horizontal="center" vertical="center"/>
    </xf>
    <xf numFmtId="3" fontId="85" fillId="7" borderId="41" xfId="28" applyNumberFormat="1" applyFont="1" applyFill="1" applyBorder="1" applyAlignment="1">
      <alignment horizontal="center" vertical="center"/>
    </xf>
    <xf numFmtId="3" fontId="0" fillId="0" borderId="0" xfId="0" applyNumberFormat="1" applyFont="1"/>
    <xf numFmtId="3" fontId="86" fillId="8" borderId="48" xfId="27" applyNumberFormat="1" applyFont="1" applyFill="1" applyBorder="1" applyAlignment="1">
      <alignment wrapText="1"/>
    </xf>
    <xf numFmtId="3" fontId="86" fillId="10" borderId="48" xfId="27" applyNumberFormat="1" applyFont="1" applyFill="1" applyBorder="1" applyAlignment="1">
      <alignment wrapText="1"/>
    </xf>
    <xf numFmtId="3" fontId="69" fillId="10" borderId="49" xfId="27" applyNumberFormat="1" applyFont="1" applyFill="1" applyBorder="1" applyAlignment="1">
      <alignment horizontal="center" wrapText="1"/>
    </xf>
    <xf numFmtId="3" fontId="91" fillId="6" borderId="39" xfId="17" applyNumberFormat="1" applyFont="1" applyFill="1" applyBorder="1" applyAlignment="1">
      <alignment horizontal="left" wrapText="1"/>
    </xf>
    <xf numFmtId="3" fontId="84" fillId="6" borderId="41" xfId="28" applyNumberFormat="1" applyFont="1" applyFill="1" applyBorder="1" applyAlignment="1">
      <alignment horizontal="center" vertical="center"/>
    </xf>
    <xf numFmtId="3" fontId="84" fillId="6" borderId="47" xfId="28" applyNumberFormat="1" applyFont="1" applyFill="1" applyBorder="1" applyAlignment="1">
      <alignment horizontal="center" vertical="center"/>
    </xf>
    <xf numFmtId="3" fontId="84" fillId="6" borderId="39" xfId="28" applyNumberFormat="1" applyFont="1" applyFill="1" applyBorder="1" applyAlignment="1">
      <alignment horizontal="center" vertical="center"/>
    </xf>
    <xf numFmtId="3" fontId="0" fillId="6" borderId="0" xfId="0" applyNumberFormat="1" applyFont="1" applyFill="1"/>
    <xf numFmtId="3" fontId="91" fillId="7" borderId="39" xfId="17" applyNumberFormat="1" applyFont="1" applyFill="1" applyBorder="1" applyAlignment="1">
      <alignment horizontal="left" wrapText="1"/>
    </xf>
    <xf numFmtId="3" fontId="84" fillId="7" borderId="49" xfId="28" applyNumberFormat="1" applyFont="1" applyFill="1" applyBorder="1" applyAlignment="1">
      <alignment horizontal="center" vertical="center"/>
    </xf>
    <xf numFmtId="3" fontId="84" fillId="7" borderId="43" xfId="28" applyNumberFormat="1" applyFont="1" applyFill="1" applyBorder="1" applyAlignment="1">
      <alignment horizontal="center" vertical="center"/>
    </xf>
    <xf numFmtId="3" fontId="84" fillId="7" borderId="60" xfId="28" applyNumberFormat="1" applyFont="1" applyFill="1" applyBorder="1" applyAlignment="1">
      <alignment horizontal="center" vertical="center"/>
    </xf>
    <xf numFmtId="3" fontId="84" fillId="7" borderId="50" xfId="28" applyNumberFormat="1" applyFont="1" applyFill="1" applyBorder="1" applyAlignment="1">
      <alignment horizontal="center" vertical="center"/>
    </xf>
    <xf numFmtId="3" fontId="0" fillId="7" borderId="0" xfId="0" applyNumberFormat="1" applyFont="1" applyFill="1"/>
    <xf numFmtId="3" fontId="84" fillId="7" borderId="78" xfId="28" applyNumberFormat="1" applyFont="1" applyFill="1" applyBorder="1" applyAlignment="1">
      <alignment horizontal="center" vertical="center"/>
    </xf>
    <xf numFmtId="3" fontId="84" fillId="7" borderId="44" xfId="28" applyNumberFormat="1" applyFont="1" applyFill="1" applyBorder="1" applyAlignment="1">
      <alignment horizontal="center" vertical="center"/>
    </xf>
    <xf numFmtId="3" fontId="84" fillId="7" borderId="0" xfId="28" applyNumberFormat="1" applyFont="1" applyFill="1" applyBorder="1" applyAlignment="1">
      <alignment horizontal="center" vertical="center"/>
    </xf>
    <xf numFmtId="3" fontId="84" fillId="7" borderId="79" xfId="28" applyNumberFormat="1" applyFont="1" applyFill="1" applyBorder="1" applyAlignment="1">
      <alignment horizontal="center" vertical="center"/>
    </xf>
    <xf numFmtId="3" fontId="84" fillId="6" borderId="49" xfId="28" applyNumberFormat="1" applyFont="1" applyFill="1" applyBorder="1" applyAlignment="1">
      <alignment horizontal="center" vertical="center"/>
    </xf>
    <xf numFmtId="3" fontId="84" fillId="6" borderId="43" xfId="28" applyNumberFormat="1" applyFont="1" applyFill="1" applyBorder="1" applyAlignment="1">
      <alignment horizontal="center" vertical="center"/>
    </xf>
    <xf numFmtId="3" fontId="84" fillId="6" borderId="60" xfId="28" applyNumberFormat="1" applyFont="1" applyFill="1" applyBorder="1" applyAlignment="1">
      <alignment horizontal="center" vertical="center"/>
    </xf>
    <xf numFmtId="3" fontId="84" fillId="6" borderId="50" xfId="28" applyNumberFormat="1" applyFont="1" applyFill="1" applyBorder="1" applyAlignment="1">
      <alignment horizontal="center" vertical="center"/>
    </xf>
    <xf numFmtId="3" fontId="84" fillId="7" borderId="51" xfId="28" applyNumberFormat="1" applyFont="1" applyFill="1" applyBorder="1" applyAlignment="1">
      <alignment horizontal="center" vertical="center"/>
    </xf>
    <xf numFmtId="3" fontId="84" fillId="7" borderId="42" xfId="28" applyNumberFormat="1" applyFont="1" applyFill="1" applyBorder="1" applyAlignment="1">
      <alignment horizontal="center" vertical="center"/>
    </xf>
    <xf numFmtId="3" fontId="84" fillId="7" borderId="37" xfId="28" applyNumberFormat="1" applyFont="1" applyFill="1" applyBorder="1" applyAlignment="1">
      <alignment horizontal="center" vertical="center"/>
    </xf>
    <xf numFmtId="3" fontId="84" fillId="7" borderId="61" xfId="28" applyNumberFormat="1" applyFont="1" applyFill="1" applyBorder="1" applyAlignment="1">
      <alignment horizontal="center" vertical="center"/>
    </xf>
    <xf numFmtId="3" fontId="84" fillId="6" borderId="78" xfId="28" applyNumberFormat="1" applyFont="1" applyFill="1" applyBorder="1" applyAlignment="1">
      <alignment horizontal="center" vertical="center"/>
    </xf>
    <xf numFmtId="3" fontId="84" fillId="6" borderId="44" xfId="28" applyNumberFormat="1" applyFont="1" applyFill="1" applyBorder="1" applyAlignment="1">
      <alignment horizontal="center" vertical="center"/>
    </xf>
    <xf numFmtId="3" fontId="84" fillId="6" borderId="0" xfId="28" applyNumberFormat="1" applyFont="1" applyFill="1" applyBorder="1" applyAlignment="1">
      <alignment horizontal="center" vertical="center"/>
    </xf>
    <xf numFmtId="3" fontId="84" fillId="6" borderId="79" xfId="28" applyNumberFormat="1" applyFont="1" applyFill="1" applyBorder="1" applyAlignment="1">
      <alignment horizontal="center" vertical="center"/>
    </xf>
    <xf numFmtId="3" fontId="84" fillId="7" borderId="41" xfId="28" applyNumberFormat="1" applyFont="1" applyFill="1" applyBorder="1" applyAlignment="1">
      <alignment horizontal="center" vertical="center"/>
    </xf>
    <xf numFmtId="3" fontId="84" fillId="7" borderId="47" xfId="28" applyNumberFormat="1" applyFont="1" applyFill="1" applyBorder="1" applyAlignment="1">
      <alignment horizontal="center" vertical="center"/>
    </xf>
    <xf numFmtId="3" fontId="84" fillId="7" borderId="39" xfId="28" applyNumberFormat="1" applyFont="1" applyFill="1" applyBorder="1" applyAlignment="1">
      <alignment horizontal="center" vertical="center"/>
    </xf>
    <xf numFmtId="3" fontId="85" fillId="6" borderId="51" xfId="28" applyNumberFormat="1" applyFont="1" applyFill="1" applyBorder="1" applyAlignment="1">
      <alignment horizontal="center" vertical="center"/>
    </xf>
    <xf numFmtId="3" fontId="85" fillId="6" borderId="37" xfId="28" applyNumberFormat="1" applyFont="1" applyFill="1" applyBorder="1" applyAlignment="1">
      <alignment horizontal="center" vertical="center"/>
    </xf>
    <xf numFmtId="3" fontId="85" fillId="6" borderId="39" xfId="28" applyNumberFormat="1" applyFont="1" applyFill="1" applyBorder="1" applyAlignment="1">
      <alignment horizontal="center" vertical="center"/>
    </xf>
    <xf numFmtId="3" fontId="85" fillId="6" borderId="61" xfId="28" applyNumberFormat="1" applyFont="1" applyFill="1" applyBorder="1" applyAlignment="1">
      <alignment horizontal="center" vertical="center"/>
    </xf>
    <xf numFmtId="3" fontId="20" fillId="0" borderId="0" xfId="0" applyNumberFormat="1" applyFont="1" applyAlignment="1">
      <alignment horizontal="left"/>
    </xf>
    <xf numFmtId="3" fontId="103" fillId="0" borderId="0" xfId="0" applyNumberFormat="1" applyFont="1" applyAlignment="1"/>
    <xf numFmtId="3" fontId="103" fillId="0" borderId="0" xfId="0" applyNumberFormat="1" applyFont="1"/>
    <xf numFmtId="3" fontId="0" fillId="0" borderId="0" xfId="0" applyNumberFormat="1" applyFont="1" applyAlignment="1">
      <alignment horizontal="left" wrapText="1"/>
    </xf>
    <xf numFmtId="0" fontId="1" fillId="0" borderId="0" xfId="34" applyAlignment="1"/>
    <xf numFmtId="4" fontId="60" fillId="6" borderId="27" xfId="0" applyNumberFormat="1" applyFont="1" applyFill="1" applyBorder="1" applyAlignment="1">
      <alignment horizontal="center" vertical="center" wrapText="1"/>
    </xf>
    <xf numFmtId="4" fontId="60" fillId="6" borderId="23" xfId="0" applyNumberFormat="1" applyFont="1" applyFill="1" applyBorder="1" applyAlignment="1">
      <alignment horizontal="center" vertical="center" wrapText="1"/>
    </xf>
    <xf numFmtId="4" fontId="60" fillId="7" borderId="23" xfId="0" applyNumberFormat="1" applyFont="1" applyFill="1" applyBorder="1" applyAlignment="1">
      <alignment horizontal="center" vertical="center" wrapText="1"/>
    </xf>
    <xf numFmtId="4" fontId="61" fillId="7" borderId="23" xfId="0" applyNumberFormat="1" applyFont="1" applyFill="1" applyBorder="1" applyAlignment="1">
      <alignment horizontal="center" vertical="center" wrapText="1"/>
    </xf>
    <xf numFmtId="3" fontId="76" fillId="2" borderId="48" xfId="0" applyNumberFormat="1" applyFont="1" applyFill="1" applyBorder="1" applyAlignment="1">
      <alignment horizontal="center" vertical="center" wrapText="1"/>
    </xf>
    <xf numFmtId="165" fontId="76" fillId="2" borderId="48" xfId="0" applyNumberFormat="1" applyFont="1" applyFill="1" applyBorder="1" applyAlignment="1">
      <alignment horizontal="center" vertical="center" wrapText="1"/>
    </xf>
    <xf numFmtId="0" fontId="50" fillId="2" borderId="0" xfId="0" applyFont="1" applyFill="1" applyAlignment="1">
      <alignment vertical="center"/>
    </xf>
    <xf numFmtId="0" fontId="131" fillId="2" borderId="48" xfId="0" applyFont="1" applyFill="1" applyBorder="1" applyAlignment="1">
      <alignment vertical="center"/>
    </xf>
    <xf numFmtId="0" fontId="1" fillId="0" borderId="0" xfId="38" applyAlignment="1"/>
    <xf numFmtId="0" fontId="69" fillId="8" borderId="48" xfId="0" applyFont="1" applyFill="1" applyBorder="1" applyAlignment="1">
      <alignment horizontal="center" vertical="center" wrapText="1"/>
    </xf>
    <xf numFmtId="0" fontId="129" fillId="0" borderId="0" xfId="39" applyAlignment="1"/>
    <xf numFmtId="3" fontId="91" fillId="7" borderId="22" xfId="0" applyNumberFormat="1" applyFont="1" applyFill="1" applyBorder="1" applyAlignment="1">
      <alignment horizontal="center" vertical="center" wrapText="1"/>
    </xf>
    <xf numFmtId="3" fontId="91" fillId="7" borderId="29" xfId="0" applyNumberFormat="1" applyFont="1" applyFill="1" applyBorder="1" applyAlignment="1">
      <alignment horizontal="center" vertical="center" wrapText="1"/>
    </xf>
    <xf numFmtId="3" fontId="92" fillId="6" borderId="22" xfId="0" applyNumberFormat="1" applyFont="1" applyFill="1" applyBorder="1" applyAlignment="1">
      <alignment horizontal="center" vertical="center" wrapText="1"/>
    </xf>
    <xf numFmtId="3" fontId="91" fillId="6" borderId="22" xfId="0" applyNumberFormat="1" applyFont="1" applyFill="1" applyBorder="1" applyAlignment="1">
      <alignment horizontal="center" vertical="center" wrapText="1"/>
    </xf>
    <xf numFmtId="3" fontId="91" fillId="6" borderId="31" xfId="0" applyNumberFormat="1" applyFont="1" applyFill="1" applyBorder="1" applyAlignment="1">
      <alignment horizontal="center" vertical="center" wrapText="1"/>
    </xf>
    <xf numFmtId="3" fontId="91" fillId="7" borderId="31" xfId="0" applyNumberFormat="1" applyFont="1" applyFill="1" applyBorder="1" applyAlignment="1">
      <alignment horizontal="center" vertical="center" wrapText="1"/>
    </xf>
    <xf numFmtId="1" fontId="91" fillId="7" borderId="22" xfId="0" applyNumberFormat="1" applyFont="1" applyFill="1" applyBorder="1" applyAlignment="1">
      <alignment horizontal="center" vertical="center" wrapText="1"/>
    </xf>
    <xf numFmtId="3" fontId="92" fillId="6" borderId="31" xfId="0" applyNumberFormat="1" applyFont="1" applyFill="1" applyBorder="1" applyAlignment="1">
      <alignment horizontal="center" vertical="center" wrapText="1"/>
    </xf>
    <xf numFmtId="171" fontId="130" fillId="0" borderId="65" xfId="40" applyNumberFormat="1" applyFont="1" applyBorder="1" applyAlignment="1">
      <alignment horizontal="right" vertical="center"/>
    </xf>
    <xf numFmtId="164" fontId="130" fillId="0" borderId="10" xfId="40" applyNumberFormat="1" applyFont="1" applyBorder="1" applyAlignment="1">
      <alignment horizontal="right" vertical="center"/>
    </xf>
    <xf numFmtId="170" fontId="130" fillId="0" borderId="14" xfId="40" applyNumberFormat="1" applyFont="1" applyBorder="1" applyAlignment="1">
      <alignment horizontal="right" vertical="center"/>
    </xf>
    <xf numFmtId="171" fontId="130" fillId="0" borderId="81" xfId="40" applyNumberFormat="1" applyFont="1" applyBorder="1" applyAlignment="1">
      <alignment horizontal="right" vertical="center"/>
    </xf>
    <xf numFmtId="164" fontId="130" fillId="0" borderId="12" xfId="40" applyNumberFormat="1" applyFont="1" applyBorder="1" applyAlignment="1">
      <alignment horizontal="right" vertical="center"/>
    </xf>
    <xf numFmtId="170" fontId="130" fillId="0" borderId="15" xfId="40" applyNumberFormat="1" applyFont="1" applyBorder="1" applyAlignment="1">
      <alignment horizontal="right" vertical="center"/>
    </xf>
    <xf numFmtId="171" fontId="130" fillId="0" borderId="66" xfId="40" applyNumberFormat="1" applyFont="1" applyBorder="1" applyAlignment="1">
      <alignment horizontal="right" vertical="center"/>
    </xf>
    <xf numFmtId="164" fontId="130" fillId="0" borderId="82" xfId="40" applyNumberFormat="1" applyFont="1" applyBorder="1" applyAlignment="1">
      <alignment horizontal="right" vertical="center"/>
    </xf>
    <xf numFmtId="170" fontId="130" fillId="0" borderId="67" xfId="40" applyNumberFormat="1" applyFont="1" applyBorder="1" applyAlignment="1">
      <alignment horizontal="right" vertical="center"/>
    </xf>
    <xf numFmtId="0" fontId="129" fillId="0" borderId="0" xfId="40" applyAlignment="1"/>
    <xf numFmtId="0" fontId="130" fillId="20" borderId="0" xfId="40" applyFont="1" applyFill="1" applyAlignment="1"/>
    <xf numFmtId="0" fontId="130" fillId="0" borderId="64" xfId="40" applyFont="1" applyBorder="1" applyAlignment="1">
      <alignment horizontal="center"/>
    </xf>
    <xf numFmtId="0" fontId="130" fillId="0" borderId="7" xfId="40" applyFont="1" applyBorder="1" applyAlignment="1">
      <alignment horizontal="center"/>
    </xf>
    <xf numFmtId="0" fontId="130" fillId="0" borderId="8" xfId="40" applyFont="1" applyBorder="1" applyAlignment="1">
      <alignment horizontal="center"/>
    </xf>
    <xf numFmtId="0" fontId="130" fillId="0" borderId="9" xfId="40" applyFont="1" applyBorder="1" applyAlignment="1">
      <alignment horizontal="left" vertical="top"/>
    </xf>
    <xf numFmtId="0" fontId="130" fillId="0" borderId="11" xfId="40" applyFont="1" applyBorder="1" applyAlignment="1">
      <alignment horizontal="left" vertical="top"/>
    </xf>
    <xf numFmtId="0" fontId="130" fillId="0" borderId="80" xfId="40" applyFont="1" applyBorder="1" applyAlignment="1">
      <alignment horizontal="left" vertical="top"/>
    </xf>
    <xf numFmtId="0" fontId="130" fillId="0" borderId="13" xfId="40" applyFont="1" applyBorder="1" applyAlignment="1"/>
    <xf numFmtId="0" fontId="14" fillId="0" borderId="0" xfId="40" applyFont="1" applyBorder="1" applyAlignment="1">
      <alignment vertical="center"/>
    </xf>
    <xf numFmtId="3" fontId="7" fillId="4" borderId="12" xfId="25" applyNumberFormat="1" applyFont="1" applyFill="1" applyBorder="1" applyAlignment="1">
      <alignment horizontal="right" vertical="center"/>
    </xf>
    <xf numFmtId="0" fontId="75" fillId="6" borderId="25" xfId="0" applyFont="1" applyFill="1" applyBorder="1" applyAlignment="1">
      <alignment vertical="center" wrapText="1"/>
    </xf>
    <xf numFmtId="0" fontId="75" fillId="7" borderId="25" xfId="0" applyFont="1" applyFill="1" applyBorder="1" applyAlignment="1">
      <alignment vertical="center" wrapText="1"/>
    </xf>
    <xf numFmtId="0" fontId="75" fillId="7" borderId="84" xfId="0" applyFont="1" applyFill="1" applyBorder="1" applyAlignment="1">
      <alignment vertical="center" wrapText="1"/>
    </xf>
    <xf numFmtId="0" fontId="76" fillId="7" borderId="25" xfId="0" applyFont="1" applyFill="1" applyBorder="1" applyAlignment="1">
      <alignment vertical="center" wrapText="1"/>
    </xf>
    <xf numFmtId="3" fontId="75" fillId="7" borderId="28" xfId="0" applyNumberFormat="1" applyFont="1" applyFill="1" applyBorder="1" applyAlignment="1">
      <alignment horizontal="center" vertical="center" wrapText="1"/>
    </xf>
    <xf numFmtId="1" fontId="75" fillId="7" borderId="85" xfId="0" applyNumberFormat="1" applyFont="1" applyFill="1" applyBorder="1" applyAlignment="1">
      <alignment horizontal="center" vertical="center" wrapText="1"/>
    </xf>
    <xf numFmtId="1" fontId="75" fillId="7" borderId="86" xfId="0" applyNumberFormat="1" applyFont="1" applyFill="1" applyBorder="1" applyAlignment="1">
      <alignment horizontal="center" vertical="center" wrapText="1"/>
    </xf>
    <xf numFmtId="1" fontId="75" fillId="7" borderId="56" xfId="0" applyNumberFormat="1" applyFont="1" applyFill="1" applyBorder="1" applyAlignment="1">
      <alignment horizontal="center" vertical="center" wrapText="1"/>
    </xf>
    <xf numFmtId="3" fontId="75" fillId="7" borderId="87" xfId="0" applyNumberFormat="1" applyFont="1" applyFill="1" applyBorder="1" applyAlignment="1">
      <alignment horizontal="center" vertical="center" wrapText="1"/>
    </xf>
    <xf numFmtId="3" fontId="84" fillId="6" borderId="83" xfId="37" applyNumberFormat="1" applyFont="1" applyFill="1" applyBorder="1" applyAlignment="1">
      <alignment horizontal="center" vertical="center"/>
    </xf>
    <xf numFmtId="3" fontId="84" fillId="7" borderId="83" xfId="37" applyNumberFormat="1" applyFont="1" applyFill="1" applyBorder="1" applyAlignment="1">
      <alignment horizontal="center" vertical="center"/>
    </xf>
    <xf numFmtId="0" fontId="1" fillId="0" borderId="0" xfId="38"/>
    <xf numFmtId="0" fontId="0" fillId="0" borderId="49" xfId="0" applyFont="1" applyBorder="1" applyAlignment="1">
      <alignment horizontal="center" vertical="center"/>
    </xf>
    <xf numFmtId="3" fontId="0" fillId="0" borderId="50" xfId="0" applyNumberFormat="1" applyFont="1" applyBorder="1" applyAlignment="1">
      <alignment horizontal="center" vertical="center"/>
    </xf>
    <xf numFmtId="0" fontId="91" fillId="7" borderId="39" xfId="0" applyFont="1" applyFill="1" applyBorder="1" applyAlignment="1">
      <alignment horizontal="left" vertical="center" wrapText="1"/>
    </xf>
    <xf numFmtId="0" fontId="69" fillId="10" borderId="39" xfId="0" applyFont="1" applyFill="1" applyBorder="1" applyAlignment="1">
      <alignment horizontal="left" vertical="center" wrapText="1"/>
    </xf>
    <xf numFmtId="0" fontId="92" fillId="7" borderId="39" xfId="0" applyFont="1" applyFill="1" applyBorder="1" applyAlignment="1">
      <alignment horizontal="left" vertical="center" wrapText="1"/>
    </xf>
    <xf numFmtId="3" fontId="69" fillId="10" borderId="43" xfId="0" applyNumberFormat="1" applyFont="1" applyFill="1" applyBorder="1" applyAlignment="1">
      <alignment horizontal="center" vertical="center"/>
    </xf>
    <xf numFmtId="3" fontId="76" fillId="2" borderId="51" xfId="0" applyNumberFormat="1" applyFont="1" applyFill="1" applyBorder="1" applyAlignment="1">
      <alignment horizontal="center" vertical="center"/>
    </xf>
    <xf numFmtId="3" fontId="76" fillId="2" borderId="61" xfId="0" applyNumberFormat="1" applyFont="1" applyFill="1" applyBorder="1" applyAlignment="1">
      <alignment horizontal="center" vertical="center"/>
    </xf>
    <xf numFmtId="3" fontId="84" fillId="6" borderId="83" xfId="41" applyNumberFormat="1" applyFont="1" applyFill="1" applyBorder="1" applyAlignment="1">
      <alignment horizontal="center" vertical="center"/>
    </xf>
    <xf numFmtId="3" fontId="84" fillId="7" borderId="83" xfId="41" applyNumberFormat="1" applyFont="1" applyFill="1" applyBorder="1" applyAlignment="1">
      <alignment horizontal="center" vertical="center"/>
    </xf>
    <xf numFmtId="3" fontId="69" fillId="10" borderId="83" xfId="0" applyNumberFormat="1" applyFont="1" applyFill="1" applyBorder="1" applyAlignment="1">
      <alignment horizontal="center" vertical="center"/>
    </xf>
    <xf numFmtId="3" fontId="0" fillId="6" borderId="83" xfId="0" applyNumberFormat="1" applyFont="1" applyFill="1" applyBorder="1" applyAlignment="1">
      <alignment horizontal="center"/>
    </xf>
    <xf numFmtId="3" fontId="0" fillId="7" borderId="83" xfId="0" applyNumberFormat="1" applyFont="1" applyFill="1" applyBorder="1" applyAlignment="1">
      <alignment horizontal="center"/>
    </xf>
    <xf numFmtId="3" fontId="69" fillId="10" borderId="83" xfId="41" applyNumberFormat="1" applyFont="1" applyFill="1" applyBorder="1" applyAlignment="1">
      <alignment horizontal="center" vertical="center"/>
    </xf>
    <xf numFmtId="3" fontId="76" fillId="6" borderId="83" xfId="0" applyNumberFormat="1" applyFont="1" applyFill="1" applyBorder="1" applyAlignment="1">
      <alignment horizontal="center" vertical="center"/>
    </xf>
    <xf numFmtId="3" fontId="76" fillId="7" borderId="83" xfId="0" applyNumberFormat="1" applyFont="1" applyFill="1" applyBorder="1" applyAlignment="1">
      <alignment horizontal="center" vertical="center"/>
    </xf>
    <xf numFmtId="0" fontId="84" fillId="6" borderId="39" xfId="17" applyFont="1" applyFill="1" applyBorder="1" applyAlignment="1">
      <alignment horizontal="left" wrapText="1"/>
    </xf>
    <xf numFmtId="0" fontId="84" fillId="7" borderId="39" xfId="17" applyFont="1" applyFill="1" applyBorder="1" applyAlignment="1">
      <alignment horizontal="left" wrapText="1"/>
    </xf>
    <xf numFmtId="0" fontId="84" fillId="6" borderId="39" xfId="17" applyFont="1" applyFill="1" applyBorder="1" applyAlignment="1">
      <alignment horizontal="left"/>
    </xf>
    <xf numFmtId="0" fontId="85" fillId="7" borderId="39" xfId="17" applyFont="1" applyFill="1" applyBorder="1" applyAlignment="1">
      <alignment horizontal="left" wrapText="1"/>
    </xf>
    <xf numFmtId="0" fontId="69" fillId="8" borderId="49" xfId="17" applyFont="1" applyFill="1" applyBorder="1" applyAlignment="1">
      <alignment horizontal="center" vertical="center" wrapText="1"/>
    </xf>
    <xf numFmtId="3" fontId="84" fillId="6" borderId="83" xfId="42" applyNumberFormat="1" applyFont="1" applyFill="1" applyBorder="1" applyAlignment="1">
      <alignment horizontal="center"/>
    </xf>
    <xf numFmtId="165" fontId="84" fillId="6" borderId="83" xfId="42" applyNumberFormat="1" applyFont="1" applyFill="1" applyBorder="1" applyAlignment="1">
      <alignment horizontal="center"/>
    </xf>
    <xf numFmtId="165" fontId="84" fillId="6" borderId="83" xfId="17" applyNumberFormat="1" applyFont="1" applyFill="1" applyBorder="1" applyAlignment="1">
      <alignment horizontal="center"/>
    </xf>
    <xf numFmtId="3" fontId="84" fillId="7" borderId="83" xfId="42" applyNumberFormat="1" applyFont="1" applyFill="1" applyBorder="1" applyAlignment="1">
      <alignment horizontal="center"/>
    </xf>
    <xf numFmtId="0" fontId="28" fillId="7" borderId="83" xfId="0" applyFont="1" applyFill="1" applyBorder="1" applyAlignment="1">
      <alignment horizontal="center"/>
    </xf>
    <xf numFmtId="165" fontId="84" fillId="7" borderId="83" xfId="17" applyNumberFormat="1" applyFont="1" applyFill="1" applyBorder="1" applyAlignment="1">
      <alignment horizontal="center"/>
    </xf>
    <xf numFmtId="0" fontId="28" fillId="6" borderId="83" xfId="0" applyFont="1" applyFill="1" applyBorder="1" applyAlignment="1">
      <alignment horizontal="center"/>
    </xf>
    <xf numFmtId="3" fontId="85" fillId="7" borderId="83" xfId="42" applyNumberFormat="1" applyFont="1" applyFill="1" applyBorder="1" applyAlignment="1">
      <alignment horizontal="center"/>
    </xf>
    <xf numFmtId="0" fontId="40" fillId="7" borderId="83" xfId="0" applyFont="1" applyFill="1" applyBorder="1" applyAlignment="1">
      <alignment horizontal="center"/>
    </xf>
    <xf numFmtId="165" fontId="85" fillId="7" borderId="83" xfId="17" applyNumberFormat="1" applyFont="1" applyFill="1" applyBorder="1" applyAlignment="1">
      <alignment horizontal="center"/>
    </xf>
    <xf numFmtId="0" fontId="91" fillId="6" borderId="39" xfId="0" applyFont="1" applyFill="1" applyBorder="1" applyAlignment="1">
      <alignment wrapText="1"/>
    </xf>
    <xf numFmtId="0" fontId="92" fillId="6" borderId="39" xfId="0" applyFont="1" applyFill="1" applyBorder="1" applyAlignment="1">
      <alignment wrapText="1"/>
    </xf>
    <xf numFmtId="0" fontId="69" fillId="10" borderId="49" xfId="0" applyFont="1" applyFill="1" applyBorder="1" applyAlignment="1">
      <alignment horizontal="center" vertical="center" wrapText="1"/>
    </xf>
    <xf numFmtId="0" fontId="0" fillId="0" borderId="51" xfId="0" applyFont="1" applyBorder="1" applyAlignment="1">
      <alignment vertical="center"/>
    </xf>
    <xf numFmtId="3" fontId="84" fillId="6" borderId="83" xfId="0" applyNumberFormat="1" applyFont="1" applyFill="1" applyBorder="1" applyAlignment="1">
      <alignment horizontal="center"/>
    </xf>
    <xf numFmtId="3" fontId="85" fillId="6" borderId="83" xfId="0" applyNumberFormat="1" applyFont="1" applyFill="1" applyBorder="1" applyAlignment="1">
      <alignment horizontal="center"/>
    </xf>
    <xf numFmtId="3" fontId="84" fillId="6" borderId="83" xfId="43" applyNumberFormat="1" applyFont="1" applyFill="1" applyBorder="1" applyAlignment="1">
      <alignment horizontal="center"/>
    </xf>
    <xf numFmtId="3" fontId="84" fillId="4" borderId="83" xfId="43" applyNumberFormat="1" applyFont="1" applyFill="1" applyBorder="1" applyAlignment="1">
      <alignment horizontal="center"/>
    </xf>
    <xf numFmtId="3" fontId="84" fillId="4" borderId="83" xfId="0" applyNumberFormat="1" applyFont="1" applyFill="1" applyBorder="1" applyAlignment="1">
      <alignment horizontal="center"/>
    </xf>
    <xf numFmtId="0" fontId="75" fillId="7" borderId="39" xfId="0" applyFont="1" applyFill="1" applyBorder="1" applyAlignment="1">
      <alignment vertical="center"/>
    </xf>
    <xf numFmtId="0" fontId="76" fillId="7" borderId="39" xfId="0" applyFont="1" applyFill="1" applyBorder="1" applyAlignment="1">
      <alignment vertical="center"/>
    </xf>
    <xf numFmtId="0" fontId="69" fillId="8" borderId="49" xfId="0" applyFont="1" applyFill="1" applyBorder="1" applyAlignment="1">
      <alignment horizontal="center" vertical="center" wrapText="1"/>
    </xf>
    <xf numFmtId="0" fontId="41" fillId="0" borderId="51" xfId="0" applyFont="1" applyBorder="1" applyAlignment="1">
      <alignment vertical="center"/>
    </xf>
    <xf numFmtId="3" fontId="84" fillId="6" borderId="83" xfId="44" applyNumberFormat="1" applyFont="1" applyFill="1" applyBorder="1" applyAlignment="1">
      <alignment horizontal="center"/>
    </xf>
    <xf numFmtId="3" fontId="84" fillId="7" borderId="83" xfId="44" applyNumberFormat="1" applyFont="1" applyFill="1" applyBorder="1" applyAlignment="1">
      <alignment horizontal="center"/>
    </xf>
    <xf numFmtId="3" fontId="92" fillId="6" borderId="83" xfId="29" applyNumberFormat="1" applyFont="1" applyFill="1" applyBorder="1" applyAlignment="1">
      <alignment horizontal="center"/>
    </xf>
    <xf numFmtId="3" fontId="92" fillId="7" borderId="83" xfId="29" applyNumberFormat="1" applyFont="1" applyFill="1" applyBorder="1" applyAlignment="1">
      <alignment horizontal="center"/>
    </xf>
    <xf numFmtId="0" fontId="54" fillId="6" borderId="48" xfId="0" applyFont="1" applyFill="1" applyBorder="1" applyAlignment="1">
      <alignment horizontal="center" vertical="center" wrapText="1"/>
    </xf>
    <xf numFmtId="0" fontId="0" fillId="0" borderId="63" xfId="0" applyFont="1" applyBorder="1" applyAlignment="1">
      <alignment horizontal="left" vertical="center"/>
    </xf>
    <xf numFmtId="3" fontId="85" fillId="7" borderId="83" xfId="37" applyNumberFormat="1" applyFont="1" applyFill="1" applyBorder="1" applyAlignment="1">
      <alignment horizontal="center" vertical="center"/>
    </xf>
    <xf numFmtId="3" fontId="0" fillId="0" borderId="0" xfId="0" applyNumberFormat="1" applyFont="1" applyAlignment="1">
      <alignment vertical="top"/>
    </xf>
    <xf numFmtId="0" fontId="92" fillId="6" borderId="39" xfId="27" applyFont="1" applyFill="1" applyBorder="1" applyAlignment="1">
      <alignment horizontal="left" vertical="center" wrapText="1"/>
    </xf>
    <xf numFmtId="0" fontId="92" fillId="7" borderId="39" xfId="27" applyFont="1" applyFill="1" applyBorder="1" applyAlignment="1">
      <alignment horizontal="left" vertical="center" wrapText="1"/>
    </xf>
    <xf numFmtId="0" fontId="69" fillId="10" borderId="39" xfId="27" applyFont="1" applyFill="1" applyBorder="1" applyAlignment="1">
      <alignment vertical="center" wrapText="1"/>
    </xf>
    <xf numFmtId="0" fontId="85" fillId="6" borderId="39" xfId="27" applyFont="1" applyFill="1" applyBorder="1" applyAlignment="1">
      <alignment horizontal="left" vertical="center" wrapText="1"/>
    </xf>
    <xf numFmtId="0" fontId="91" fillId="6" borderId="41" xfId="0" applyFont="1" applyFill="1" applyBorder="1" applyAlignment="1">
      <alignment horizontal="center" vertical="center" wrapText="1"/>
    </xf>
    <xf numFmtId="0" fontId="91" fillId="7" borderId="41" xfId="0" applyFont="1" applyFill="1" applyBorder="1" applyAlignment="1">
      <alignment horizontal="center" vertical="center" wrapText="1"/>
    </xf>
    <xf numFmtId="0" fontId="92" fillId="7" borderId="41" xfId="0" applyFont="1" applyFill="1" applyBorder="1" applyAlignment="1">
      <alignment horizontal="center" vertical="center" wrapText="1"/>
    </xf>
    <xf numFmtId="0" fontId="86" fillId="8" borderId="41"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97" fillId="10" borderId="49" xfId="17" applyFont="1" applyFill="1" applyBorder="1" applyAlignment="1">
      <alignment horizontal="center" vertical="center" wrapText="1"/>
    </xf>
    <xf numFmtId="164" fontId="84" fillId="6" borderId="83" xfId="45" applyNumberFormat="1" applyFont="1" applyFill="1" applyBorder="1" applyAlignment="1">
      <alignment horizontal="center" vertical="center"/>
    </xf>
    <xf numFmtId="165" fontId="91" fillId="6" borderId="83" xfId="27" applyNumberFormat="1" applyFont="1" applyFill="1" applyBorder="1" applyAlignment="1">
      <alignment horizontal="center" vertical="center" wrapText="1"/>
    </xf>
    <xf numFmtId="3" fontId="91" fillId="6" borderId="83" xfId="27" applyNumberFormat="1" applyFont="1" applyFill="1" applyBorder="1" applyAlignment="1">
      <alignment horizontal="center" vertical="center" wrapText="1"/>
    </xf>
    <xf numFmtId="165" fontId="91" fillId="6" borderId="83" xfId="0" applyNumberFormat="1" applyFont="1" applyFill="1" applyBorder="1" applyAlignment="1">
      <alignment horizontal="center" vertical="center" wrapText="1"/>
    </xf>
    <xf numFmtId="164" fontId="84" fillId="7" borderId="83" xfId="45" applyNumberFormat="1" applyFont="1" applyFill="1" applyBorder="1" applyAlignment="1">
      <alignment horizontal="center" vertical="center"/>
    </xf>
    <xf numFmtId="165" fontId="91" fillId="7" borderId="83" xfId="27" applyNumberFormat="1" applyFont="1" applyFill="1" applyBorder="1" applyAlignment="1">
      <alignment horizontal="center" vertical="center" wrapText="1"/>
    </xf>
    <xf numFmtId="3" fontId="91" fillId="7" borderId="83" xfId="27" applyNumberFormat="1" applyFont="1" applyFill="1" applyBorder="1" applyAlignment="1">
      <alignment horizontal="center" vertical="center" wrapText="1"/>
    </xf>
    <xf numFmtId="165" fontId="91" fillId="7" borderId="83" xfId="0" applyNumberFormat="1" applyFont="1" applyFill="1" applyBorder="1" applyAlignment="1">
      <alignment horizontal="center" vertical="center" wrapText="1"/>
    </xf>
    <xf numFmtId="3" fontId="28" fillId="7" borderId="83" xfId="0" applyNumberFormat="1" applyFont="1" applyFill="1" applyBorder="1" applyAlignment="1">
      <alignment horizontal="center" vertical="center"/>
    </xf>
    <xf numFmtId="164" fontId="28" fillId="7" borderId="83" xfId="0" applyNumberFormat="1" applyFont="1" applyFill="1" applyBorder="1" applyAlignment="1">
      <alignment horizontal="center" vertical="center"/>
    </xf>
    <xf numFmtId="3" fontId="92" fillId="7" borderId="83" xfId="27" applyNumberFormat="1" applyFont="1" applyFill="1" applyBorder="1" applyAlignment="1">
      <alignment horizontal="center" vertical="center" wrapText="1"/>
    </xf>
    <xf numFmtId="3" fontId="84" fillId="7" borderId="83" xfId="45" applyNumberFormat="1" applyFont="1" applyFill="1" applyBorder="1" applyAlignment="1">
      <alignment horizontal="center" vertical="center"/>
    </xf>
    <xf numFmtId="0" fontId="97" fillId="10" borderId="83" xfId="17" applyFont="1" applyFill="1" applyBorder="1" applyAlignment="1">
      <alignment horizontal="center" vertical="center" wrapText="1"/>
    </xf>
    <xf numFmtId="3" fontId="132" fillId="6" borderId="83" xfId="45" applyNumberFormat="1" applyFont="1" applyFill="1" applyBorder="1" applyAlignment="1">
      <alignment horizontal="center" vertical="center"/>
    </xf>
    <xf numFmtId="3" fontId="132" fillId="7" borderId="83" xfId="45" applyNumberFormat="1" applyFont="1" applyFill="1" applyBorder="1" applyAlignment="1">
      <alignment horizontal="center" vertical="center"/>
    </xf>
    <xf numFmtId="3" fontId="132" fillId="0" borderId="83" xfId="45" applyNumberFormat="1" applyFont="1" applyBorder="1" applyAlignment="1">
      <alignment horizontal="center" vertical="center"/>
    </xf>
    <xf numFmtId="3" fontId="39" fillId="7" borderId="83" xfId="0" applyNumberFormat="1" applyFont="1" applyFill="1" applyBorder="1" applyAlignment="1">
      <alignment horizontal="center" vertical="center"/>
    </xf>
    <xf numFmtId="0" fontId="97" fillId="10" borderId="49" xfId="0" applyFont="1" applyFill="1" applyBorder="1" applyAlignment="1">
      <alignment horizontal="center" vertical="center" wrapText="1"/>
    </xf>
    <xf numFmtId="0" fontId="97" fillId="10" borderId="83" xfId="0" applyFont="1" applyFill="1" applyBorder="1" applyAlignment="1">
      <alignment horizontal="center" vertical="center" wrapText="1"/>
    </xf>
    <xf numFmtId="0" fontId="19" fillId="0" borderId="48" xfId="0" applyFont="1" applyBorder="1" applyAlignment="1">
      <alignment horizontal="left" vertical="center"/>
    </xf>
    <xf numFmtId="0" fontId="28" fillId="0" borderId="0" xfId="0" applyFont="1" applyAlignment="1"/>
    <xf numFmtId="0" fontId="28" fillId="0" borderId="0" xfId="0" applyFont="1" applyAlignment="1">
      <alignment horizontal="center"/>
    </xf>
    <xf numFmtId="0" fontId="69" fillId="8" borderId="83" xfId="17" applyFont="1" applyFill="1" applyBorder="1" applyAlignment="1">
      <alignment horizontal="center" vertical="center" wrapText="1"/>
    </xf>
    <xf numFmtId="0" fontId="69" fillId="8" borderId="83" xfId="17" applyFont="1" applyFill="1" applyBorder="1" applyAlignment="1">
      <alignment horizontal="center" vertical="center"/>
    </xf>
    <xf numFmtId="0" fontId="86" fillId="10" borderId="83" xfId="17" applyFont="1" applyFill="1" applyBorder="1" applyAlignment="1">
      <alignment horizontal="center" vertical="center" wrapText="1"/>
    </xf>
    <xf numFmtId="0" fontId="69" fillId="10" borderId="83" xfId="17" applyFont="1" applyFill="1" applyBorder="1" applyAlignment="1">
      <alignment horizontal="center" vertical="center" wrapText="1"/>
    </xf>
    <xf numFmtId="0" fontId="75" fillId="7" borderId="83" xfId="0" applyFont="1" applyFill="1" applyBorder="1" applyAlignment="1">
      <alignment vertical="center" wrapText="1"/>
    </xf>
    <xf numFmtId="0" fontId="75" fillId="6" borderId="83" xfId="0" applyFont="1" applyFill="1" applyBorder="1" applyAlignment="1">
      <alignment vertical="center" wrapText="1"/>
    </xf>
    <xf numFmtId="3" fontId="75" fillId="7" borderId="83" xfId="0" applyNumberFormat="1" applyFont="1" applyFill="1" applyBorder="1" applyAlignment="1">
      <alignment horizontal="center" vertical="center" wrapText="1"/>
    </xf>
    <xf numFmtId="0" fontId="76" fillId="7" borderId="83" xfId="0" applyFont="1" applyFill="1" applyBorder="1" applyAlignment="1">
      <alignment vertical="center" wrapText="1"/>
    </xf>
    <xf numFmtId="3" fontId="76" fillId="7" borderId="83" xfId="0" applyNumberFormat="1" applyFont="1" applyFill="1" applyBorder="1" applyAlignment="1">
      <alignment horizontal="center" vertical="center" wrapText="1"/>
    </xf>
    <xf numFmtId="3" fontId="84" fillId="3" borderId="48" xfId="0" applyNumberFormat="1" applyFont="1" applyFill="1" applyBorder="1" applyAlignment="1">
      <alignment horizontal="center" vertical="center" wrapText="1"/>
    </xf>
    <xf numFmtId="0" fontId="20" fillId="2" borderId="48" xfId="0" applyFont="1" applyFill="1" applyBorder="1" applyAlignment="1">
      <alignment vertical="center"/>
    </xf>
    <xf numFmtId="0" fontId="78" fillId="2" borderId="0" xfId="0" applyFont="1" applyFill="1" applyAlignment="1"/>
    <xf numFmtId="0" fontId="0" fillId="0" borderId="0" xfId="0" applyFont="1" applyBorder="1" applyAlignment="1">
      <alignment horizontal="left" vertical="center"/>
    </xf>
    <xf numFmtId="0" fontId="40" fillId="0" borderId="0" xfId="0" applyFont="1" applyBorder="1" applyAlignment="1">
      <alignment horizontal="left" vertical="center" wrapText="1"/>
    </xf>
    <xf numFmtId="0" fontId="127" fillId="6" borderId="88" xfId="0" applyFont="1" applyFill="1" applyBorder="1" applyAlignment="1">
      <alignment horizontal="left" vertical="center"/>
    </xf>
    <xf numFmtId="0" fontId="125" fillId="6" borderId="88" xfId="0" applyFont="1" applyFill="1" applyBorder="1" applyAlignment="1">
      <alignment horizontal="left" vertical="center" wrapText="1"/>
    </xf>
    <xf numFmtId="0" fontId="63" fillId="7" borderId="88" xfId="0" applyFont="1" applyFill="1" applyBorder="1" applyAlignment="1">
      <alignment horizontal="left" vertical="center"/>
    </xf>
    <xf numFmtId="0" fontId="125" fillId="7" borderId="88" xfId="0" applyFont="1" applyFill="1" applyBorder="1" applyAlignment="1">
      <alignment horizontal="left" vertical="center" wrapText="1"/>
    </xf>
    <xf numFmtId="0" fontId="63" fillId="6" borderId="88" xfId="0" applyFont="1" applyFill="1" applyBorder="1" applyAlignment="1">
      <alignment horizontal="left" vertical="center"/>
    </xf>
    <xf numFmtId="0" fontId="127" fillId="7" borderId="88" xfId="0" applyFont="1" applyFill="1" applyBorder="1" applyAlignment="1">
      <alignment horizontal="left" vertical="center"/>
    </xf>
    <xf numFmtId="0" fontId="125" fillId="7" borderId="88" xfId="17" applyFont="1" applyFill="1" applyBorder="1" applyAlignment="1">
      <alignment horizontal="left" vertical="center" wrapText="1"/>
    </xf>
    <xf numFmtId="0" fontId="125" fillId="6" borderId="88" xfId="17" applyFont="1" applyFill="1" applyBorder="1" applyAlignment="1">
      <alignment horizontal="left" vertical="center" wrapText="1"/>
    </xf>
    <xf numFmtId="0" fontId="109" fillId="7" borderId="88" xfId="0" applyFont="1" applyFill="1" applyBorder="1" applyAlignment="1">
      <alignment horizontal="left" vertical="center" wrapText="1"/>
    </xf>
    <xf numFmtId="0" fontId="109" fillId="6" borderId="88" xfId="0" applyFont="1" applyFill="1" applyBorder="1" applyAlignment="1">
      <alignment horizontal="left" vertical="center" wrapText="1"/>
    </xf>
    <xf numFmtId="0" fontId="0" fillId="9" borderId="88" xfId="0" applyFill="1" applyBorder="1" applyAlignment="1">
      <alignment horizontal="center" vertical="center"/>
    </xf>
    <xf numFmtId="0" fontId="0" fillId="0" borderId="0" xfId="0" applyAlignment="1">
      <alignment horizontal="center" vertical="center"/>
    </xf>
    <xf numFmtId="0" fontId="69" fillId="21" borderId="0" xfId="0" applyFont="1" applyFill="1" applyAlignment="1">
      <alignment horizontal="center" vertical="center"/>
    </xf>
    <xf numFmtId="0" fontId="125" fillId="6" borderId="88" xfId="0" applyFont="1" applyFill="1" applyBorder="1" applyAlignment="1">
      <alignment horizontal="center" vertical="center"/>
    </xf>
    <xf numFmtId="0" fontId="125" fillId="7" borderId="88" xfId="0" applyFont="1" applyFill="1" applyBorder="1" applyAlignment="1">
      <alignment horizontal="center" vertical="center"/>
    </xf>
    <xf numFmtId="0" fontId="125" fillId="9" borderId="88" xfId="0" applyFont="1" applyFill="1" applyBorder="1" applyAlignment="1">
      <alignment horizontal="center" vertical="center"/>
    </xf>
    <xf numFmtId="0" fontId="109" fillId="6" borderId="0" xfId="0" applyFont="1" applyFill="1"/>
    <xf numFmtId="0" fontId="112" fillId="2" borderId="0" xfId="0" applyFont="1" applyFill="1" applyAlignment="1">
      <alignment horizontal="left" vertical="top" wrapText="1"/>
    </xf>
    <xf numFmtId="3" fontId="84" fillId="7" borderId="83" xfId="38" applyNumberFormat="1" applyFont="1" applyFill="1" applyBorder="1" applyAlignment="1">
      <alignment horizontal="center" vertical="center"/>
    </xf>
    <xf numFmtId="3" fontId="84" fillId="6" borderId="83" xfId="38" applyNumberFormat="1" applyFont="1" applyFill="1" applyBorder="1" applyAlignment="1">
      <alignment horizontal="center" vertical="center"/>
    </xf>
    <xf numFmtId="0" fontId="134" fillId="0" borderId="0" xfId="0" applyFont="1" applyAlignment="1">
      <alignment wrapText="1"/>
    </xf>
    <xf numFmtId="165" fontId="8" fillId="0" borderId="65" xfId="35" applyNumberFormat="1" applyFont="1" applyBorder="1" applyAlignment="1">
      <alignment horizontal="right" vertical="center"/>
    </xf>
    <xf numFmtId="0" fontId="91" fillId="6" borderId="39" xfId="0" applyFont="1" applyFill="1" applyBorder="1" applyAlignment="1">
      <alignment horizontal="left" vertical="center" wrapText="1"/>
    </xf>
    <xf numFmtId="0" fontId="84" fillId="7" borderId="39" xfId="0" applyFont="1" applyFill="1" applyBorder="1" applyAlignment="1">
      <alignment horizontal="left" vertical="center" wrapText="1"/>
    </xf>
    <xf numFmtId="0" fontId="84" fillId="6" borderId="39" xfId="0" applyFont="1" applyFill="1" applyBorder="1" applyAlignment="1">
      <alignment horizontal="left" vertical="center" wrapText="1"/>
    </xf>
    <xf numFmtId="0" fontId="85" fillId="6" borderId="39" xfId="0" applyFont="1" applyFill="1" applyBorder="1" applyAlignment="1">
      <alignment vertical="center" wrapText="1"/>
    </xf>
    <xf numFmtId="164" fontId="84" fillId="6" borderId="48" xfId="36" applyNumberFormat="1" applyFont="1" applyFill="1" applyBorder="1" applyAlignment="1">
      <alignment horizontal="center" vertical="center"/>
    </xf>
    <xf numFmtId="164" fontId="84" fillId="7" borderId="48" xfId="36" applyNumberFormat="1" applyFont="1" applyFill="1" applyBorder="1" applyAlignment="1">
      <alignment horizontal="center" vertical="center"/>
    </xf>
    <xf numFmtId="0" fontId="95" fillId="2" borderId="0" xfId="0" applyFont="1" applyFill="1" applyAlignment="1">
      <alignment horizontal="left" vertical="top"/>
    </xf>
    <xf numFmtId="0" fontId="126" fillId="0" borderId="0" xfId="0" applyFont="1" applyAlignment="1">
      <alignment horizontal="left" vertical="center" wrapText="1"/>
    </xf>
    <xf numFmtId="0" fontId="122" fillId="19" borderId="89" xfId="0" applyFont="1" applyFill="1" applyBorder="1" applyAlignment="1">
      <alignment horizontal="center" vertical="center" wrapText="1"/>
    </xf>
    <xf numFmtId="0" fontId="122" fillId="19" borderId="90" xfId="0" applyFont="1" applyFill="1" applyBorder="1" applyAlignment="1">
      <alignment horizontal="center" vertical="center" wrapText="1"/>
    </xf>
    <xf numFmtId="0" fontId="69" fillId="9" borderId="88" xfId="0" applyFont="1" applyFill="1" applyBorder="1" applyAlignment="1">
      <alignment horizontal="left" vertical="center"/>
    </xf>
    <xf numFmtId="0" fontId="69" fillId="9" borderId="88" xfId="0" applyFont="1" applyFill="1" applyBorder="1" applyAlignment="1">
      <alignment horizontal="left" vertical="center" wrapText="1"/>
    </xf>
    <xf numFmtId="0" fontId="63" fillId="0" borderId="0" xfId="0" applyFont="1" applyAlignment="1">
      <alignment horizontal="left" vertical="center"/>
    </xf>
    <xf numFmtId="0" fontId="23" fillId="0" borderId="0" xfId="0" applyFont="1" applyFill="1" applyAlignment="1">
      <alignment horizontal="left" vertical="top" wrapText="1"/>
    </xf>
    <xf numFmtId="0" fontId="104" fillId="0" borderId="0" xfId="0" applyFont="1" applyFill="1" applyAlignment="1">
      <alignment horizontal="left" vertical="top" wrapText="1"/>
    </xf>
    <xf numFmtId="49" fontId="62" fillId="10" borderId="52" xfId="0" applyNumberFormat="1" applyFont="1" applyFill="1" applyBorder="1" applyAlignment="1">
      <alignment horizontal="center" vertical="center"/>
    </xf>
    <xf numFmtId="0" fontId="83" fillId="9" borderId="48" xfId="0" applyFont="1" applyFill="1" applyBorder="1" applyAlignment="1">
      <alignment horizontal="left" vertical="center"/>
    </xf>
    <xf numFmtId="0" fontId="70" fillId="10" borderId="27" xfId="0" applyFont="1" applyFill="1" applyBorder="1" applyAlignment="1">
      <alignment horizontal="center" vertical="center" wrapText="1"/>
    </xf>
    <xf numFmtId="0" fontId="70" fillId="10" borderId="25" xfId="0" applyFont="1" applyFill="1" applyBorder="1" applyAlignment="1">
      <alignment horizontal="center" vertical="center" wrapText="1"/>
    </xf>
    <xf numFmtId="0" fontId="69" fillId="9" borderId="0" xfId="0" applyFont="1" applyFill="1" applyBorder="1" applyAlignment="1">
      <alignment horizontal="left" vertical="center"/>
    </xf>
    <xf numFmtId="49" fontId="62" fillId="10" borderId="23" xfId="0" applyNumberFormat="1" applyFont="1" applyFill="1" applyBorder="1" applyAlignment="1">
      <alignment horizontal="center" vertical="center"/>
    </xf>
    <xf numFmtId="49" fontId="62" fillId="10" borderId="33" xfId="0" applyNumberFormat="1" applyFont="1" applyFill="1" applyBorder="1" applyAlignment="1">
      <alignment horizontal="center" vertical="center"/>
    </xf>
    <xf numFmtId="0" fontId="70" fillId="5" borderId="23" xfId="0" applyFont="1" applyFill="1" applyBorder="1" applyAlignment="1">
      <alignment horizontal="center" vertical="center" wrapText="1"/>
    </xf>
    <xf numFmtId="0" fontId="70" fillId="5" borderId="52" xfId="0" applyFont="1" applyFill="1" applyBorder="1" applyAlignment="1">
      <alignment horizontal="center" vertical="center" wrapText="1"/>
    </xf>
    <xf numFmtId="0" fontId="70" fillId="5" borderId="62" xfId="0" applyFont="1" applyFill="1" applyBorder="1" applyAlignment="1">
      <alignment horizontal="center" vertical="center" wrapText="1"/>
    </xf>
    <xf numFmtId="0" fontId="70" fillId="5" borderId="33" xfId="0" applyFont="1" applyFill="1" applyBorder="1" applyAlignment="1">
      <alignment horizontal="center" vertical="center" wrapText="1"/>
    </xf>
    <xf numFmtId="0" fontId="103" fillId="0" borderId="0" xfId="0" applyFont="1" applyAlignment="1">
      <alignment horizontal="left" vertical="top" wrapText="1"/>
    </xf>
    <xf numFmtId="0" fontId="83" fillId="9" borderId="23" xfId="0" applyFont="1" applyFill="1" applyBorder="1" applyAlignment="1">
      <alignment horizontal="left" vertical="center" wrapText="1"/>
    </xf>
    <xf numFmtId="0" fontId="83" fillId="9" borderId="52" xfId="0" applyFont="1" applyFill="1" applyBorder="1" applyAlignment="1">
      <alignment horizontal="left" vertical="center" wrapText="1"/>
    </xf>
    <xf numFmtId="0" fontId="83" fillId="9" borderId="33" xfId="0" applyFont="1" applyFill="1" applyBorder="1" applyAlignment="1">
      <alignment horizontal="left" vertical="center" wrapText="1"/>
    </xf>
    <xf numFmtId="0" fontId="20" fillId="2" borderId="0" xfId="0" applyFont="1" applyFill="1" applyAlignment="1">
      <alignment horizontal="left" vertical="center" wrapText="1"/>
    </xf>
    <xf numFmtId="0" fontId="103" fillId="2" borderId="0" xfId="0" applyFont="1" applyFill="1" applyAlignment="1">
      <alignment horizontal="left" vertical="center" wrapText="1"/>
    </xf>
    <xf numFmtId="0" fontId="83" fillId="9" borderId="53" xfId="0" applyFont="1" applyFill="1" applyBorder="1" applyAlignment="1">
      <alignment horizontal="left" vertical="center" wrapText="1"/>
    </xf>
    <xf numFmtId="0" fontId="83" fillId="9" borderId="54" xfId="0" applyFont="1" applyFill="1" applyBorder="1" applyAlignment="1">
      <alignment horizontal="left" vertical="center" wrapText="1"/>
    </xf>
    <xf numFmtId="0" fontId="83" fillId="9" borderId="55" xfId="0" applyFont="1" applyFill="1" applyBorder="1" applyAlignment="1">
      <alignment horizontal="left" vertical="center" wrapText="1"/>
    </xf>
    <xf numFmtId="0" fontId="83" fillId="9" borderId="48" xfId="0" applyFont="1" applyFill="1" applyBorder="1" applyAlignment="1">
      <alignment horizontal="left" vertical="center" wrapText="1"/>
    </xf>
    <xf numFmtId="3" fontId="62" fillId="14" borderId="48" xfId="0" applyNumberFormat="1" applyFont="1" applyFill="1" applyBorder="1" applyAlignment="1">
      <alignment horizontal="center" vertical="center" wrapText="1"/>
    </xf>
    <xf numFmtId="165" fontId="62" fillId="8" borderId="48" xfId="0" applyNumberFormat="1" applyFont="1" applyFill="1" applyBorder="1" applyAlignment="1">
      <alignment horizontal="center" vertical="center" wrapText="1"/>
    </xf>
    <xf numFmtId="165" fontId="113" fillId="11" borderId="48" xfId="0" applyNumberFormat="1" applyFont="1" applyFill="1" applyBorder="1" applyAlignment="1">
      <alignment horizontal="center" vertical="center" wrapText="1"/>
    </xf>
    <xf numFmtId="0" fontId="112" fillId="2" borderId="0" xfId="0" applyFont="1" applyFill="1" applyAlignment="1">
      <alignment horizontal="left" vertical="top" wrapText="1"/>
    </xf>
    <xf numFmtId="0" fontId="111" fillId="2" borderId="0" xfId="0" applyFont="1" applyFill="1" applyAlignment="1">
      <alignment horizontal="left" vertical="top" wrapText="1"/>
    </xf>
    <xf numFmtId="0" fontId="81" fillId="0" borderId="0" xfId="0" applyFont="1" applyAlignment="1">
      <alignment horizontal="left" vertical="center"/>
    </xf>
    <xf numFmtId="3" fontId="69" fillId="8" borderId="56" xfId="0" applyNumberFormat="1" applyFont="1" applyFill="1" applyBorder="1" applyAlignment="1">
      <alignment horizontal="center" vertical="center" wrapText="1"/>
    </xf>
    <xf numFmtId="3" fontId="69" fillId="8" borderId="0" xfId="0" applyNumberFormat="1" applyFont="1" applyFill="1" applyBorder="1" applyAlignment="1">
      <alignment horizontal="center" vertical="center" wrapText="1"/>
    </xf>
    <xf numFmtId="0" fontId="20" fillId="2" borderId="0" xfId="19" applyFont="1" applyFill="1" applyBorder="1" applyAlignment="1">
      <alignment horizontal="left" wrapText="1"/>
    </xf>
    <xf numFmtId="0" fontId="81" fillId="2" borderId="0" xfId="19" applyFont="1" applyFill="1" applyBorder="1" applyAlignment="1">
      <alignment horizontal="left" wrapText="1"/>
    </xf>
    <xf numFmtId="0" fontId="81" fillId="0" borderId="0" xfId="19" applyFont="1" applyBorder="1" applyAlignment="1">
      <alignment horizontal="left" wrapText="1"/>
    </xf>
    <xf numFmtId="3" fontId="69" fillId="8" borderId="27" xfId="0" applyNumberFormat="1" applyFont="1" applyFill="1" applyBorder="1" applyAlignment="1">
      <alignment horizontal="center" vertical="center" wrapText="1"/>
    </xf>
    <xf numFmtId="3" fontId="69" fillId="8" borderId="25" xfId="0" applyNumberFormat="1" applyFont="1" applyFill="1" applyBorder="1" applyAlignment="1">
      <alignment horizontal="center" vertical="center" wrapText="1"/>
    </xf>
    <xf numFmtId="3" fontId="69" fillId="8" borderId="53" xfId="0" applyNumberFormat="1" applyFont="1" applyFill="1" applyBorder="1" applyAlignment="1">
      <alignment horizontal="center" vertical="center"/>
    </xf>
    <xf numFmtId="3" fontId="69" fillId="8" borderId="54" xfId="0" applyNumberFormat="1" applyFont="1" applyFill="1" applyBorder="1" applyAlignment="1">
      <alignment horizontal="center" vertical="center"/>
    </xf>
    <xf numFmtId="3" fontId="69" fillId="8" borderId="55" xfId="0" applyNumberFormat="1" applyFont="1" applyFill="1" applyBorder="1" applyAlignment="1">
      <alignment horizontal="center" vertical="center"/>
    </xf>
    <xf numFmtId="0" fontId="14" fillId="4" borderId="0" xfId="25" applyFont="1" applyFill="1" applyBorder="1" applyAlignment="1">
      <alignment horizontal="center" vertical="center" wrapText="1"/>
    </xf>
    <xf numFmtId="0" fontId="78" fillId="0" borderId="0" xfId="0" applyFont="1" applyAlignment="1">
      <alignment horizontal="left" wrapText="1"/>
    </xf>
    <xf numFmtId="0" fontId="69" fillId="9" borderId="57" xfId="17" applyFont="1" applyFill="1" applyBorder="1" applyAlignment="1">
      <alignment horizontal="left" vertical="center" wrapText="1"/>
    </xf>
    <xf numFmtId="0" fontId="69" fillId="9" borderId="58" xfId="17" applyFont="1" applyFill="1" applyBorder="1" applyAlignment="1">
      <alignment horizontal="left" vertical="center"/>
    </xf>
    <xf numFmtId="0" fontId="69" fillId="9" borderId="59" xfId="17" applyFont="1" applyFill="1" applyBorder="1" applyAlignment="1">
      <alignment horizontal="left" vertical="center"/>
    </xf>
    <xf numFmtId="0" fontId="103" fillId="0" borderId="60" xfId="19" applyFont="1" applyBorder="1" applyAlignment="1">
      <alignment horizontal="left" vertical="center" wrapText="1"/>
    </xf>
    <xf numFmtId="0" fontId="69" fillId="8" borderId="47" xfId="17" applyFont="1" applyFill="1" applyBorder="1" applyAlignment="1">
      <alignment horizontal="center" vertical="center" wrapText="1"/>
    </xf>
    <xf numFmtId="0" fontId="69" fillId="8" borderId="47" xfId="17" applyFont="1" applyFill="1" applyBorder="1" applyAlignment="1">
      <alignment horizontal="center" vertical="center"/>
    </xf>
    <xf numFmtId="0" fontId="69" fillId="8" borderId="41" xfId="17" applyFont="1" applyFill="1" applyBorder="1" applyAlignment="1">
      <alignment horizontal="center" vertical="center"/>
    </xf>
    <xf numFmtId="0" fontId="69" fillId="8" borderId="50" xfId="17" applyFont="1" applyFill="1" applyBorder="1" applyAlignment="1">
      <alignment horizontal="center" vertical="center" wrapText="1"/>
    </xf>
    <xf numFmtId="0" fontId="69" fillId="8" borderId="60" xfId="17" applyFont="1" applyFill="1" applyBorder="1" applyAlignment="1">
      <alignment horizontal="center" vertical="center"/>
    </xf>
    <xf numFmtId="0" fontId="69" fillId="8" borderId="43" xfId="17" applyFont="1" applyFill="1" applyBorder="1" applyAlignment="1">
      <alignment horizontal="center" vertical="center"/>
    </xf>
    <xf numFmtId="0" fontId="69" fillId="8" borderId="39" xfId="17" applyFont="1" applyFill="1" applyBorder="1" applyAlignment="1">
      <alignment horizontal="center" vertical="center" wrapText="1"/>
    </xf>
    <xf numFmtId="0" fontId="69" fillId="8" borderId="38" xfId="17" applyFont="1" applyFill="1" applyBorder="1" applyAlignment="1">
      <alignment horizontal="center" vertical="center"/>
    </xf>
    <xf numFmtId="0" fontId="69" fillId="9" borderId="37" xfId="17" applyFont="1" applyFill="1" applyBorder="1" applyAlignment="1">
      <alignment horizontal="left" vertical="center" wrapText="1"/>
    </xf>
    <xf numFmtId="0" fontId="69" fillId="9" borderId="37" xfId="17" applyFont="1" applyFill="1" applyBorder="1" applyAlignment="1">
      <alignment horizontal="left" vertical="center"/>
    </xf>
    <xf numFmtId="0" fontId="69" fillId="10" borderId="39" xfId="17" applyFont="1" applyFill="1" applyBorder="1" applyAlignment="1">
      <alignment horizontal="center" vertical="center" wrapText="1"/>
    </xf>
    <xf numFmtId="0" fontId="69" fillId="10" borderId="47" xfId="17" applyFont="1" applyFill="1" applyBorder="1" applyAlignment="1">
      <alignment horizontal="center" vertical="center"/>
    </xf>
    <xf numFmtId="0" fontId="69" fillId="10" borderId="41" xfId="17" applyFont="1" applyFill="1" applyBorder="1" applyAlignment="1">
      <alignment horizontal="center" vertical="center"/>
    </xf>
    <xf numFmtId="0" fontId="69" fillId="10" borderId="61" xfId="17" applyFont="1" applyFill="1" applyBorder="1" applyAlignment="1">
      <alignment horizontal="center" vertical="center" wrapText="1"/>
    </xf>
    <xf numFmtId="0" fontId="69" fillId="10" borderId="37" xfId="17" applyFont="1" applyFill="1" applyBorder="1" applyAlignment="1">
      <alignment horizontal="center" vertical="center"/>
    </xf>
    <xf numFmtId="0" fontId="69" fillId="10" borderId="42" xfId="17" applyFont="1" applyFill="1" applyBorder="1" applyAlignment="1">
      <alignment horizontal="center" vertical="center"/>
    </xf>
    <xf numFmtId="0" fontId="69" fillId="10" borderId="0" xfId="17" applyFont="1" applyFill="1" applyBorder="1" applyAlignment="1">
      <alignment horizontal="center" vertical="center" wrapText="1"/>
    </xf>
    <xf numFmtId="0" fontId="69" fillId="10" borderId="0" xfId="17" applyFont="1" applyFill="1" applyBorder="1" applyAlignment="1">
      <alignment horizontal="center" vertical="center"/>
    </xf>
    <xf numFmtId="0" fontId="69" fillId="9" borderId="83" xfId="17" applyFont="1" applyFill="1" applyBorder="1" applyAlignment="1">
      <alignment horizontal="left" vertical="center" wrapText="1"/>
    </xf>
    <xf numFmtId="0" fontId="69" fillId="8" borderId="83" xfId="17" applyFont="1" applyFill="1" applyBorder="1" applyAlignment="1">
      <alignment horizontal="center" vertical="center" wrapText="1"/>
    </xf>
    <xf numFmtId="0" fontId="69" fillId="9" borderId="39" xfId="0" applyFont="1" applyFill="1" applyBorder="1" applyAlignment="1">
      <alignment horizontal="left" vertical="center"/>
    </xf>
    <xf numFmtId="0" fontId="69" fillId="9" borderId="47" xfId="0" applyFont="1" applyFill="1" applyBorder="1" applyAlignment="1">
      <alignment horizontal="left" vertical="center"/>
    </xf>
    <xf numFmtId="0" fontId="78" fillId="11" borderId="48" xfId="0" applyFont="1" applyFill="1" applyBorder="1" applyAlignment="1">
      <alignment horizontal="center" vertical="center"/>
    </xf>
    <xf numFmtId="0" fontId="78" fillId="11" borderId="48" xfId="0" applyFont="1" applyFill="1" applyBorder="1" applyAlignment="1">
      <alignment horizontal="center" vertical="center" wrapText="1"/>
    </xf>
    <xf numFmtId="0" fontId="69" fillId="9" borderId="48" xfId="17" applyFont="1" applyFill="1" applyBorder="1" applyAlignment="1">
      <alignment horizontal="left" vertical="center" wrapText="1"/>
    </xf>
    <xf numFmtId="0" fontId="20" fillId="0" borderId="0" xfId="0" applyFont="1" applyAlignment="1">
      <alignment horizontal="left" vertical="center" wrapText="1"/>
    </xf>
    <xf numFmtId="0" fontId="81" fillId="0" borderId="0" xfId="0" applyFont="1" applyAlignment="1">
      <alignment horizontal="left" vertical="center" wrapText="1"/>
    </xf>
    <xf numFmtId="3" fontId="103" fillId="0" borderId="0" xfId="0" applyNumberFormat="1" applyFont="1" applyBorder="1" applyAlignment="1">
      <alignment horizontal="left" vertical="top" wrapText="1"/>
    </xf>
    <xf numFmtId="3" fontId="69" fillId="8" borderId="48" xfId="27" applyNumberFormat="1" applyFont="1" applyFill="1" applyBorder="1" applyAlignment="1">
      <alignment horizontal="center" vertical="center" wrapText="1"/>
    </xf>
    <xf numFmtId="3" fontId="69" fillId="9" borderId="48" xfId="17" applyNumberFormat="1" applyFont="1" applyFill="1" applyBorder="1" applyAlignment="1">
      <alignment horizontal="left" vertical="center" wrapText="1"/>
    </xf>
    <xf numFmtId="0" fontId="79" fillId="0" borderId="48" xfId="0" applyFont="1" applyBorder="1" applyAlignment="1">
      <alignment horizontal="left" vertical="center"/>
    </xf>
    <xf numFmtId="0" fontId="79" fillId="0" borderId="51" xfId="0" applyFont="1" applyBorder="1" applyAlignment="1">
      <alignment horizontal="left" vertical="center"/>
    </xf>
    <xf numFmtId="0" fontId="69" fillId="10" borderId="41" xfId="17" applyFont="1" applyFill="1" applyBorder="1" applyAlignment="1">
      <alignment horizontal="center" vertical="center" wrapText="1"/>
    </xf>
    <xf numFmtId="0" fontId="81" fillId="0" borderId="48" xfId="0" applyFont="1" applyBorder="1" applyAlignment="1">
      <alignment horizontal="left" wrapText="1"/>
    </xf>
    <xf numFmtId="0" fontId="81" fillId="0" borderId="51" xfId="0" applyFont="1" applyBorder="1" applyAlignment="1">
      <alignment horizontal="left" wrapText="1"/>
    </xf>
    <xf numFmtId="0" fontId="69" fillId="9" borderId="39" xfId="17" applyFont="1" applyFill="1" applyBorder="1" applyAlignment="1">
      <alignment horizontal="left" vertical="center"/>
    </xf>
    <xf numFmtId="0" fontId="69" fillId="9" borderId="47" xfId="17" applyFont="1" applyFill="1" applyBorder="1" applyAlignment="1">
      <alignment horizontal="left" vertical="center"/>
    </xf>
    <xf numFmtId="0" fontId="69" fillId="9" borderId="41" xfId="17" applyFont="1" applyFill="1" applyBorder="1" applyAlignment="1">
      <alignment horizontal="left" vertical="center"/>
    </xf>
    <xf numFmtId="0" fontId="87" fillId="2" borderId="0" xfId="0" applyFont="1" applyFill="1" applyBorder="1" applyAlignment="1">
      <alignment horizontal="left"/>
    </xf>
    <xf numFmtId="0" fontId="87" fillId="2" borderId="0" xfId="0" applyFont="1" applyFill="1" applyAlignment="1">
      <alignment vertical="top" wrapText="1"/>
    </xf>
    <xf numFmtId="0" fontId="69" fillId="9" borderId="48" xfId="0" applyFont="1" applyFill="1" applyBorder="1" applyAlignment="1">
      <alignment horizontal="left" vertical="center" wrapText="1"/>
    </xf>
    <xf numFmtId="0" fontId="69" fillId="9" borderId="48" xfId="0" applyFont="1" applyFill="1" applyBorder="1" applyAlignment="1">
      <alignment horizontal="left" vertical="center"/>
    </xf>
    <xf numFmtId="0" fontId="69" fillId="10" borderId="48" xfId="0" applyFont="1" applyFill="1" applyBorder="1" applyAlignment="1">
      <alignment horizontal="center" vertical="center" wrapText="1"/>
    </xf>
    <xf numFmtId="0" fontId="81" fillId="0" borderId="48" xfId="0" applyFont="1" applyBorder="1" applyAlignment="1">
      <alignment horizontal="left" vertical="center" wrapText="1"/>
    </xf>
    <xf numFmtId="0" fontId="63" fillId="0" borderId="0" xfId="0" applyFont="1" applyAlignment="1">
      <alignment horizontal="left" vertical="top" wrapText="1"/>
    </xf>
    <xf numFmtId="0" fontId="69" fillId="9" borderId="41" xfId="0" applyFont="1" applyFill="1" applyBorder="1" applyAlignment="1">
      <alignment horizontal="left" vertical="center"/>
    </xf>
    <xf numFmtId="0" fontId="17" fillId="2" borderId="48" xfId="0" applyFont="1" applyFill="1" applyBorder="1" applyAlignment="1">
      <alignment horizontal="left" vertical="center" wrapText="1"/>
    </xf>
    <xf numFmtId="0" fontId="66" fillId="2" borderId="48" xfId="0" applyFont="1" applyFill="1" applyBorder="1" applyAlignment="1">
      <alignment horizontal="left" vertical="center" wrapText="1"/>
    </xf>
    <xf numFmtId="0" fontId="69" fillId="9" borderId="49" xfId="0" applyFont="1" applyFill="1" applyBorder="1" applyAlignment="1">
      <alignment horizontal="left" vertical="center" wrapText="1"/>
    </xf>
    <xf numFmtId="0" fontId="119" fillId="0" borderId="48" xfId="0" applyFont="1" applyBorder="1" applyAlignment="1">
      <alignment vertical="center" wrapText="1"/>
    </xf>
    <xf numFmtId="0" fontId="81" fillId="0" borderId="48" xfId="0" applyFont="1" applyBorder="1" applyAlignment="1">
      <alignment vertical="center" wrapText="1"/>
    </xf>
    <xf numFmtId="0" fontId="69" fillId="8" borderId="48" xfId="0" applyFont="1" applyFill="1" applyBorder="1" applyAlignment="1">
      <alignment horizontal="center" vertical="center" wrapText="1"/>
    </xf>
    <xf numFmtId="0" fontId="20" fillId="0" borderId="48" xfId="0" applyFont="1" applyBorder="1" applyAlignment="1">
      <alignment horizontal="left" vertical="top" wrapText="1"/>
    </xf>
    <xf numFmtId="0" fontId="103" fillId="0" borderId="48" xfId="0" applyFont="1" applyBorder="1" applyAlignment="1">
      <alignment horizontal="left" vertical="top"/>
    </xf>
    <xf numFmtId="0" fontId="103" fillId="0" borderId="39" xfId="0" applyFont="1" applyBorder="1" applyAlignment="1">
      <alignment vertical="center" wrapText="1"/>
    </xf>
    <xf numFmtId="0" fontId="103" fillId="0" borderId="47" xfId="0" applyFont="1" applyBorder="1" applyAlignment="1">
      <alignment vertical="center"/>
    </xf>
    <xf numFmtId="0" fontId="103" fillId="0" borderId="41" xfId="0" applyFont="1" applyBorder="1" applyAlignment="1">
      <alignment vertical="center"/>
    </xf>
    <xf numFmtId="0" fontId="69" fillId="8" borderId="39" xfId="0" applyFont="1" applyFill="1" applyBorder="1" applyAlignment="1">
      <alignment horizontal="center" vertical="center"/>
    </xf>
    <xf numFmtId="0" fontId="69" fillId="8" borderId="47" xfId="0" applyFont="1" applyFill="1" applyBorder="1" applyAlignment="1">
      <alignment horizontal="center" vertical="center"/>
    </xf>
    <xf numFmtId="0" fontId="69" fillId="8" borderId="41" xfId="0" applyFont="1" applyFill="1" applyBorder="1" applyAlignment="1">
      <alignment horizontal="center" vertical="center"/>
    </xf>
    <xf numFmtId="0" fontId="117" fillId="0" borderId="39" xfId="0" applyFont="1" applyBorder="1" applyAlignment="1">
      <alignment horizontal="left" vertical="top" wrapText="1"/>
    </xf>
    <xf numFmtId="0" fontId="117" fillId="0" borderId="47" xfId="0" applyFont="1" applyBorder="1" applyAlignment="1">
      <alignment horizontal="left" vertical="top" wrapText="1"/>
    </xf>
    <xf numFmtId="0" fontId="117" fillId="0" borderId="41" xfId="0" applyFont="1" applyBorder="1" applyAlignment="1">
      <alignment horizontal="left" vertical="top" wrapText="1"/>
    </xf>
    <xf numFmtId="0" fontId="69" fillId="10" borderId="48" xfId="29" applyFont="1" applyFill="1" applyBorder="1" applyAlignment="1">
      <alignment horizontal="center" vertical="center" wrapText="1"/>
    </xf>
    <xf numFmtId="0" fontId="69" fillId="10" borderId="48" xfId="0" applyFont="1" applyFill="1" applyBorder="1" applyAlignment="1">
      <alignment horizontal="center" vertical="center"/>
    </xf>
    <xf numFmtId="0" fontId="103" fillId="0" borderId="48" xfId="0" applyFont="1" applyBorder="1" applyAlignment="1">
      <alignment horizontal="left" wrapText="1"/>
    </xf>
    <xf numFmtId="0" fontId="102" fillId="0" borderId="48" xfId="0" applyFont="1" applyBorder="1" applyAlignment="1">
      <alignment horizontal="left" wrapText="1"/>
    </xf>
    <xf numFmtId="0" fontId="102" fillId="0" borderId="48" xfId="0" applyFont="1" applyBorder="1" applyAlignment="1">
      <alignment horizontal="left"/>
    </xf>
    <xf numFmtId="0" fontId="20" fillId="2" borderId="39" xfId="0" applyFont="1" applyFill="1" applyBorder="1" applyAlignment="1">
      <alignment horizontal="left" wrapText="1"/>
    </xf>
    <xf numFmtId="0" fontId="103" fillId="2" borderId="37" xfId="0" applyFont="1" applyFill="1" applyBorder="1" applyAlignment="1">
      <alignment horizontal="left" wrapText="1"/>
    </xf>
    <xf numFmtId="0" fontId="103" fillId="2" borderId="42" xfId="0" applyFont="1" applyFill="1" applyBorder="1" applyAlignment="1">
      <alignment horizontal="left" wrapText="1"/>
    </xf>
    <xf numFmtId="0" fontId="103" fillId="2" borderId="48" xfId="0" applyFont="1" applyFill="1" applyBorder="1" applyAlignment="1">
      <alignment horizontal="left" vertical="center" wrapText="1"/>
    </xf>
    <xf numFmtId="0" fontId="110" fillId="0" borderId="0" xfId="0" applyFont="1" applyAlignment="1">
      <alignment vertical="center" wrapText="1"/>
    </xf>
    <xf numFmtId="0" fontId="103" fillId="2" borderId="0" xfId="0" applyFont="1" applyFill="1" applyAlignment="1">
      <alignment horizontal="left" vertical="top" wrapText="1"/>
    </xf>
    <xf numFmtId="0" fontId="103" fillId="0" borderId="0" xfId="0" applyFont="1" applyAlignment="1">
      <alignment horizontal="center"/>
    </xf>
    <xf numFmtId="0" fontId="125" fillId="0" borderId="51" xfId="0" applyFont="1" applyBorder="1" applyAlignment="1">
      <alignment horizontal="left" vertical="center" wrapText="1"/>
    </xf>
    <xf numFmtId="0" fontId="135" fillId="0" borderId="49" xfId="0" applyFont="1" applyBorder="1" applyAlignment="1">
      <alignment vertical="center"/>
    </xf>
    <xf numFmtId="0" fontId="125" fillId="0" borderId="43" xfId="0" applyFont="1" applyBorder="1" applyAlignment="1">
      <alignment horizontal="center" vertical="center"/>
    </xf>
    <xf numFmtId="0" fontId="125" fillId="0" borderId="49" xfId="0" applyFont="1" applyBorder="1" applyAlignment="1">
      <alignment horizontal="center" vertical="center"/>
    </xf>
    <xf numFmtId="3" fontId="125" fillId="0" borderId="49" xfId="0" applyNumberFormat="1" applyFont="1" applyBorder="1" applyAlignment="1">
      <alignment horizontal="center" vertical="center"/>
    </xf>
  </cellXfs>
  <cellStyles count="46">
    <cellStyle name="Comma 10" xfId="1"/>
    <cellStyle name="Comma 11" xfId="2"/>
    <cellStyle name="Comma 12" xfId="3"/>
    <cellStyle name="Comma 13" xfId="4"/>
    <cellStyle name="Comma 2" xfId="5"/>
    <cellStyle name="Comma 3" xfId="6"/>
    <cellStyle name="Comma 3 2" xfId="7"/>
    <cellStyle name="Comma 4" xfId="8"/>
    <cellStyle name="Comma 5" xfId="9"/>
    <cellStyle name="Comma 5 2" xfId="10"/>
    <cellStyle name="Comma 6" xfId="11"/>
    <cellStyle name="Comma 6 2" xfId="12"/>
    <cellStyle name="Comma 7" xfId="13"/>
    <cellStyle name="Comma 8" xfId="14"/>
    <cellStyle name="Comma 9" xfId="15"/>
    <cellStyle name="Normal" xfId="0" builtinId="0"/>
    <cellStyle name="Normal 2" xfId="16"/>
    <cellStyle name="Normal 2 2" xfId="17"/>
    <cellStyle name="Normal 2 2 2" xfId="18"/>
    <cellStyle name="Normal 3" xfId="19"/>
    <cellStyle name="Normal 3 2" xfId="20"/>
    <cellStyle name="Normal 4" xfId="21"/>
    <cellStyle name="Normal 5" xfId="22"/>
    <cellStyle name="Normal 6" xfId="23"/>
    <cellStyle name="Normal 6 2" xfId="24"/>
    <cellStyle name="Normal_Figure 2.3" xfId="32"/>
    <cellStyle name="Normal_Figure 3.2" xfId="25"/>
    <cellStyle name="Normal_Figure 3.2_1" xfId="40"/>
    <cellStyle name="Normal_Sheet3_2" xfId="35"/>
    <cellStyle name="Normal_Table 2.4a" xfId="33"/>
    <cellStyle name="Normal_Table 3.3" xfId="39"/>
    <cellStyle name="Normal_Table 3.4" xfId="26"/>
    <cellStyle name="Normal_Table 3.6" xfId="37"/>
    <cellStyle name="Normal_Table 3.7" xfId="38"/>
    <cellStyle name="Normal_Table 3.7a" xfId="41"/>
    <cellStyle name="Normal_Table 3.8" xfId="27"/>
    <cellStyle name="Normal_Table 3.8a" xfId="28"/>
    <cellStyle name="Normal_Table 3.8b" xfId="45"/>
    <cellStyle name="Normal_Table 3.9" xfId="42"/>
    <cellStyle name="Normal_Table 4.10_1" xfId="43"/>
    <cellStyle name="Normal_Table 4.11" xfId="29"/>
    <cellStyle name="Normal_Table 4.11_1" xfId="44"/>
    <cellStyle name="Normal_Table 4.14b" xfId="36"/>
    <cellStyle name="Normal_Table 4.7" xfId="34"/>
    <cellStyle name="Normal_Table 4.9" xfId="30"/>
    <cellStyle name="Percent" xfId="31" builtinId="5"/>
  </cellStyles>
  <dxfs count="0"/>
  <tableStyles count="0" defaultTableStyle="TableStyleMedium2" defaultPivotStyle="PivotStyleLight16"/>
  <colors>
    <mruColors>
      <color rgb="FF05386C"/>
      <color rgb="FF003E90"/>
      <color rgb="FFE64285"/>
      <color rgb="FFC4BAB6"/>
      <color rgb="FFE2DCDA"/>
      <color rgb="FF6F5D4C"/>
      <color rgb="FF04046E"/>
      <color rgb="FF2B076B"/>
      <color rgb="FFAFA3A0"/>
      <color rgb="FF98CF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IE" sz="1200">
                <a:solidFill>
                  <a:srgbClr val="05386C"/>
                </a:solidFill>
              </a:rPr>
              <a:t>Age group</a:t>
            </a:r>
          </a:p>
        </c:rich>
      </c:tx>
      <c:layout>
        <c:manualLayout>
          <c:xMode val="edge"/>
          <c:yMode val="edge"/>
          <c:x val="0.46968045078281295"/>
          <c:y val="0.84722238933616456"/>
        </c:manualLayout>
      </c:layout>
      <c:overlay val="0"/>
    </c:title>
    <c:autoTitleDeleted val="0"/>
    <c:plotArea>
      <c:layout>
        <c:manualLayout>
          <c:layoutTarget val="inner"/>
          <c:xMode val="edge"/>
          <c:yMode val="edge"/>
          <c:x val="0.10593285214348207"/>
          <c:y val="4.2774209144909502E-2"/>
          <c:w val="0.86351159230096242"/>
          <c:h val="0.74172330432380162"/>
        </c:manualLayout>
      </c:layout>
      <c:barChart>
        <c:barDir val="col"/>
        <c:grouping val="percentStacked"/>
        <c:varyColors val="0"/>
        <c:ser>
          <c:idx val="0"/>
          <c:order val="0"/>
          <c:tx>
            <c:strRef>
              <c:f>'[1]Figure 2.2'!$B$24</c:f>
              <c:strCache>
                <c:ptCount val="1"/>
                <c:pt idx="0">
                  <c:v>Moderate/Severe /Profound</c:v>
                </c:pt>
              </c:strCache>
            </c:strRef>
          </c:tx>
          <c:spPr>
            <a:solidFill>
              <a:srgbClr val="E64285"/>
            </a:solidFill>
          </c:spPr>
          <c:invertIfNegative val="0"/>
          <c:dLbls>
            <c:dLbl>
              <c:idx val="0"/>
              <c:tx>
                <c:rich>
                  <a:bodyPr/>
                  <a:lstStyle/>
                  <a:p>
                    <a:r>
                      <a:rPr lang="en-US"/>
                      <a:t>43.1</a:t>
                    </a:r>
                  </a:p>
                </c:rich>
              </c:tx>
              <c:showLegendKey val="0"/>
              <c:showVal val="0"/>
              <c:showCatName val="0"/>
              <c:showSerName val="0"/>
              <c:showPercent val="0"/>
              <c:showBubbleSize val="0"/>
            </c:dLbl>
            <c:dLbl>
              <c:idx val="1"/>
              <c:tx>
                <c:rich>
                  <a:bodyPr/>
                  <a:lstStyle/>
                  <a:p>
                    <a:r>
                      <a:rPr lang="en-US"/>
                      <a:t>62.8</a:t>
                    </a:r>
                  </a:p>
                </c:rich>
              </c:tx>
              <c:showLegendKey val="0"/>
              <c:showVal val="0"/>
              <c:showCatName val="0"/>
              <c:showSerName val="0"/>
              <c:showPercent val="0"/>
              <c:showBubbleSize val="0"/>
            </c:dLbl>
            <c:dLbl>
              <c:idx val="2"/>
              <c:tx>
                <c:rich>
                  <a:bodyPr/>
                  <a:lstStyle/>
                  <a:p>
                    <a:r>
                      <a:rPr lang="en-US"/>
                      <a:t>69.2</a:t>
                    </a:r>
                  </a:p>
                </c:rich>
              </c:tx>
              <c:showLegendKey val="0"/>
              <c:showVal val="0"/>
              <c:showCatName val="0"/>
              <c:showSerName val="0"/>
              <c:showPercent val="0"/>
              <c:showBubbleSize val="0"/>
            </c:dLbl>
            <c:dLbl>
              <c:idx val="3"/>
              <c:tx>
                <c:rich>
                  <a:bodyPr/>
                  <a:lstStyle/>
                  <a:p>
                    <a:r>
                      <a:rPr lang="en-US"/>
                      <a:t>68.4</a:t>
                    </a:r>
                  </a:p>
                </c:rich>
              </c:tx>
              <c:showLegendKey val="0"/>
              <c:showVal val="0"/>
              <c:showCatName val="0"/>
              <c:showSerName val="0"/>
              <c:showPercent val="0"/>
              <c:showBubbleSize val="0"/>
            </c:dLbl>
            <c:dLbl>
              <c:idx val="4"/>
              <c:tx>
                <c:rich>
                  <a:bodyPr/>
                  <a:lstStyle/>
                  <a:p>
                    <a:r>
                      <a:rPr lang="en-US"/>
                      <a:t>58.3</a:t>
                    </a:r>
                  </a:p>
                </c:rich>
              </c:tx>
              <c:showLegendKey val="0"/>
              <c:showVal val="0"/>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2.2'!$B$25:$B$29</c:f>
              <c:numCache>
                <c:formatCode>General</c:formatCode>
                <c:ptCount val="5"/>
                <c:pt idx="0">
                  <c:v>44</c:v>
                </c:pt>
                <c:pt idx="1">
                  <c:v>63</c:v>
                </c:pt>
                <c:pt idx="2">
                  <c:v>70</c:v>
                </c:pt>
                <c:pt idx="3">
                  <c:v>69</c:v>
                </c:pt>
                <c:pt idx="4">
                  <c:v>59</c:v>
                </c:pt>
              </c:numCache>
            </c:numRef>
          </c:val>
        </c:ser>
        <c:ser>
          <c:idx val="1"/>
          <c:order val="1"/>
          <c:tx>
            <c:strRef>
              <c:f>'[1]Figure 2.2'!$C$24</c:f>
              <c:strCache>
                <c:ptCount val="1"/>
                <c:pt idx="0">
                  <c:v>Mild</c:v>
                </c:pt>
              </c:strCache>
            </c:strRef>
          </c:tx>
          <c:spPr>
            <a:solidFill>
              <a:srgbClr val="05386C"/>
            </a:solidFill>
          </c:spPr>
          <c:invertIfNegative val="0"/>
          <c:dLbls>
            <c:dLbl>
              <c:idx val="0"/>
              <c:tx>
                <c:rich>
                  <a:bodyPr/>
                  <a:lstStyle/>
                  <a:p>
                    <a:r>
                      <a:rPr lang="en-US"/>
                      <a:t>33.0</a:t>
                    </a:r>
                  </a:p>
                </c:rich>
              </c:tx>
              <c:showLegendKey val="0"/>
              <c:showVal val="0"/>
              <c:showCatName val="0"/>
              <c:showSerName val="0"/>
              <c:showPercent val="0"/>
              <c:showBubbleSize val="0"/>
            </c:dLbl>
            <c:dLbl>
              <c:idx val="1"/>
              <c:tx>
                <c:rich>
                  <a:bodyPr/>
                  <a:lstStyle/>
                  <a:p>
                    <a:r>
                      <a:rPr lang="en-US"/>
                      <a:t>36.2</a:t>
                    </a:r>
                  </a:p>
                </c:rich>
              </c:tx>
              <c:showLegendKey val="0"/>
              <c:showVal val="0"/>
              <c:showCatName val="0"/>
              <c:showSerName val="0"/>
              <c:showPercent val="0"/>
              <c:showBubbleSize val="0"/>
            </c:dLbl>
            <c:dLbl>
              <c:idx val="2"/>
              <c:tx>
                <c:rich>
                  <a:bodyPr/>
                  <a:lstStyle/>
                  <a:p>
                    <a:r>
                      <a:rPr lang="en-US"/>
                      <a:t>29.7</a:t>
                    </a:r>
                  </a:p>
                </c:rich>
              </c:tx>
              <c:showLegendKey val="0"/>
              <c:showVal val="0"/>
              <c:showCatName val="0"/>
              <c:showSerName val="0"/>
              <c:showPercent val="0"/>
              <c:showBubbleSize val="0"/>
            </c:dLbl>
            <c:dLbl>
              <c:idx val="3"/>
              <c:layout>
                <c:manualLayout>
                  <c:x val="4.662004662004662E-3"/>
                  <c:y val="0"/>
                </c:manualLayout>
              </c:layout>
              <c:tx>
                <c:rich>
                  <a:bodyPr/>
                  <a:lstStyle/>
                  <a:p>
                    <a:r>
                      <a:rPr lang="en-US"/>
                      <a:t>30.6</a:t>
                    </a:r>
                  </a:p>
                </c:rich>
              </c:tx>
              <c:showLegendKey val="0"/>
              <c:showVal val="0"/>
              <c:showCatName val="0"/>
              <c:showSerName val="0"/>
              <c:showPercent val="0"/>
              <c:showBubbleSize val="0"/>
            </c:dLbl>
            <c:dLbl>
              <c:idx val="4"/>
              <c:tx>
                <c:rich>
                  <a:bodyPr/>
                  <a:lstStyle/>
                  <a:p>
                    <a:r>
                      <a:rPr lang="en-US"/>
                      <a:t>32.5</a:t>
                    </a:r>
                  </a:p>
                </c:rich>
              </c:tx>
              <c:showLegendKey val="0"/>
              <c:showVal val="0"/>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2.2'!$C$25:$C$29</c:f>
              <c:numCache>
                <c:formatCode>General</c:formatCode>
                <c:ptCount val="5"/>
                <c:pt idx="0">
                  <c:v>34</c:v>
                </c:pt>
                <c:pt idx="1">
                  <c:v>36</c:v>
                </c:pt>
                <c:pt idx="2">
                  <c:v>29</c:v>
                </c:pt>
                <c:pt idx="3">
                  <c:v>30</c:v>
                </c:pt>
                <c:pt idx="4">
                  <c:v>33</c:v>
                </c:pt>
              </c:numCache>
            </c:numRef>
          </c:val>
        </c:ser>
        <c:ser>
          <c:idx val="2"/>
          <c:order val="2"/>
          <c:tx>
            <c:strRef>
              <c:f>'[1]Figure 2.2'!$D$24</c:f>
              <c:strCache>
                <c:ptCount val="1"/>
                <c:pt idx="0">
                  <c:v>Not Verified</c:v>
                </c:pt>
              </c:strCache>
            </c:strRef>
          </c:tx>
          <c:spPr>
            <a:solidFill>
              <a:srgbClr val="FFED00"/>
            </a:solidFill>
          </c:spPr>
          <c:invertIfNegative val="0"/>
          <c:dLbls>
            <c:dLbl>
              <c:idx val="0"/>
              <c:tx>
                <c:rich>
                  <a:bodyPr/>
                  <a:lstStyle/>
                  <a:p>
                    <a:r>
                      <a:rPr lang="en-US">
                        <a:solidFill>
                          <a:srgbClr val="05386C"/>
                        </a:solidFill>
                      </a:rPr>
                      <a:t>23.9</a:t>
                    </a:r>
                    <a:endParaRPr lang="en-US"/>
                  </a:p>
                </c:rich>
              </c:tx>
              <c:showLegendKey val="0"/>
              <c:showVal val="0"/>
              <c:showCatName val="0"/>
              <c:showSerName val="0"/>
              <c:showPercent val="0"/>
              <c:showBubbleSize val="0"/>
            </c:dLbl>
            <c:dLbl>
              <c:idx val="1"/>
              <c:layout>
                <c:manualLayout>
                  <c:x val="0"/>
                  <c:y val="-1.1958146487294471E-2"/>
                </c:manualLayout>
              </c:layout>
              <c:tx>
                <c:rich>
                  <a:bodyPr/>
                  <a:lstStyle/>
                  <a:p>
                    <a:pPr>
                      <a:defRPr sz="900" b="1">
                        <a:solidFill>
                          <a:srgbClr val="05386C"/>
                        </a:solidFill>
                      </a:defRPr>
                    </a:pPr>
                    <a:r>
                      <a:rPr lang="en-US" sz="900">
                        <a:solidFill>
                          <a:srgbClr val="05386C"/>
                        </a:solidFill>
                      </a:rPr>
                      <a:t>1.0</a:t>
                    </a:r>
                    <a:endParaRPr lang="en-US" sz="900"/>
                  </a:p>
                </c:rich>
              </c:tx>
              <c:spPr>
                <a:solidFill>
                  <a:srgbClr val="FFED00"/>
                </a:solidFill>
              </c:spPr>
              <c:dLblPos val="ctr"/>
              <c:showLegendKey val="0"/>
              <c:showVal val="0"/>
              <c:showCatName val="0"/>
              <c:showSerName val="0"/>
              <c:showPercent val="0"/>
              <c:showBubbleSize val="0"/>
            </c:dLbl>
            <c:dLbl>
              <c:idx val="2"/>
              <c:layout>
                <c:manualLayout>
                  <c:x val="0"/>
                  <c:y val="-1.4947683109118088E-2"/>
                </c:manualLayout>
              </c:layout>
              <c:tx>
                <c:rich>
                  <a:bodyPr/>
                  <a:lstStyle/>
                  <a:p>
                    <a:pPr>
                      <a:defRPr sz="900" b="1">
                        <a:solidFill>
                          <a:srgbClr val="05386C"/>
                        </a:solidFill>
                      </a:defRPr>
                    </a:pPr>
                    <a:r>
                      <a:rPr lang="en-US" sz="900">
                        <a:solidFill>
                          <a:srgbClr val="05386C"/>
                        </a:solidFill>
                      </a:rPr>
                      <a:t>1.1</a:t>
                    </a:r>
                    <a:endParaRPr lang="en-US" sz="900"/>
                  </a:p>
                </c:rich>
              </c:tx>
              <c:spPr>
                <a:solidFill>
                  <a:srgbClr val="FFED00"/>
                </a:solidFill>
              </c:spPr>
              <c:dLblPos val="ctr"/>
              <c:showLegendKey val="0"/>
              <c:showVal val="0"/>
              <c:showCatName val="0"/>
              <c:showSerName val="0"/>
              <c:showPercent val="0"/>
              <c:showBubbleSize val="0"/>
            </c:dLbl>
            <c:dLbl>
              <c:idx val="3"/>
              <c:layout>
                <c:manualLayout>
                  <c:x val="0"/>
                  <c:y val="-1.7937219730941707E-2"/>
                </c:manualLayout>
              </c:layout>
              <c:tx>
                <c:rich>
                  <a:bodyPr/>
                  <a:lstStyle/>
                  <a:p>
                    <a:pPr>
                      <a:defRPr sz="900" b="1">
                        <a:solidFill>
                          <a:srgbClr val="05386C"/>
                        </a:solidFill>
                      </a:defRPr>
                    </a:pPr>
                    <a:r>
                      <a:rPr lang="en-US" sz="900">
                        <a:solidFill>
                          <a:srgbClr val="05386C"/>
                        </a:solidFill>
                      </a:rPr>
                      <a:t>1.1</a:t>
                    </a:r>
                    <a:endParaRPr lang="en-US" sz="900"/>
                  </a:p>
                </c:rich>
              </c:tx>
              <c:spPr>
                <a:solidFill>
                  <a:srgbClr val="FFED00"/>
                </a:solidFill>
              </c:spPr>
              <c:showLegendKey val="0"/>
              <c:showVal val="0"/>
              <c:showCatName val="0"/>
              <c:showSerName val="0"/>
              <c:showPercent val="0"/>
              <c:showBubbleSize val="0"/>
            </c:dLbl>
            <c:dLbl>
              <c:idx val="4"/>
              <c:tx>
                <c:rich>
                  <a:bodyPr/>
                  <a:lstStyle/>
                  <a:p>
                    <a:r>
                      <a:rPr lang="en-US">
                        <a:solidFill>
                          <a:srgbClr val="05386C"/>
                        </a:solidFill>
                      </a:rPr>
                      <a:t>9.2</a:t>
                    </a:r>
                    <a:endParaRPr lang="en-US"/>
                  </a:p>
                </c:rich>
              </c:tx>
              <c:showLegendKey val="0"/>
              <c:showVal val="0"/>
              <c:showCatName val="0"/>
              <c:showSerName val="0"/>
              <c:showPercent val="0"/>
              <c:showBubbleSize val="0"/>
            </c:dLbl>
            <c:spPr>
              <a:solidFill>
                <a:srgbClr val="FFED00"/>
              </a:solidFill>
            </c:spPr>
            <c:txPr>
              <a:bodyPr/>
              <a:lstStyle/>
              <a:p>
                <a:pPr>
                  <a:defRPr b="1">
                    <a:solidFill>
                      <a:srgbClr val="05386C"/>
                    </a:solidFill>
                  </a:defRPr>
                </a:pPr>
                <a:endParaRPr lang="en-US"/>
              </a:p>
            </c:txPr>
            <c:showLegendKey val="0"/>
            <c:showVal val="1"/>
            <c:showCatName val="0"/>
            <c:showSerName val="0"/>
            <c:showPercent val="0"/>
            <c:showBubbleSize val="0"/>
            <c:showLeaderLines val="0"/>
          </c:dLbls>
          <c:cat>
            <c:strRef>
              <c:f>'[1]Figure 2.2'!$A$25:$A$29</c:f>
              <c:strCache>
                <c:ptCount val="5"/>
                <c:pt idx="0">
                  <c:v>0-19</c:v>
                </c:pt>
                <c:pt idx="1">
                  <c:v>20-34</c:v>
                </c:pt>
                <c:pt idx="2">
                  <c:v>35-54</c:v>
                </c:pt>
                <c:pt idx="3">
                  <c:v>55+</c:v>
                </c:pt>
                <c:pt idx="4">
                  <c:v>total</c:v>
                </c:pt>
              </c:strCache>
            </c:strRef>
          </c:cat>
          <c:val>
            <c:numRef>
              <c:f>'[1]Figure 2.2'!$D$25:$D$29</c:f>
              <c:numCache>
                <c:formatCode>General</c:formatCode>
                <c:ptCount val="5"/>
                <c:pt idx="0">
                  <c:v>21</c:v>
                </c:pt>
                <c:pt idx="1">
                  <c:v>1</c:v>
                </c:pt>
                <c:pt idx="2">
                  <c:v>1</c:v>
                </c:pt>
                <c:pt idx="3">
                  <c:v>1</c:v>
                </c:pt>
                <c:pt idx="4">
                  <c:v>8</c:v>
                </c:pt>
              </c:numCache>
            </c:numRef>
          </c:val>
        </c:ser>
        <c:dLbls>
          <c:showLegendKey val="0"/>
          <c:showVal val="0"/>
          <c:showCatName val="0"/>
          <c:showSerName val="0"/>
          <c:showPercent val="0"/>
          <c:showBubbleSize val="0"/>
        </c:dLbls>
        <c:gapWidth val="75"/>
        <c:overlap val="100"/>
        <c:axId val="123966976"/>
        <c:axId val="123968512"/>
      </c:barChart>
      <c:catAx>
        <c:axId val="123966976"/>
        <c:scaling>
          <c:orientation val="minMax"/>
        </c:scaling>
        <c:delete val="0"/>
        <c:axPos val="b"/>
        <c:numFmt formatCode="General" sourceLinked="1"/>
        <c:majorTickMark val="none"/>
        <c:minorTickMark val="none"/>
        <c:tickLblPos val="nextTo"/>
        <c:txPr>
          <a:bodyPr/>
          <a:lstStyle/>
          <a:p>
            <a:pPr>
              <a:defRPr>
                <a:solidFill>
                  <a:srgbClr val="05386C"/>
                </a:solidFill>
              </a:defRPr>
            </a:pPr>
            <a:endParaRPr lang="en-US"/>
          </a:p>
        </c:txPr>
        <c:crossAx val="123968512"/>
        <c:crosses val="autoZero"/>
        <c:auto val="1"/>
        <c:lblAlgn val="ctr"/>
        <c:lblOffset val="100"/>
        <c:noMultiLvlLbl val="0"/>
      </c:catAx>
      <c:valAx>
        <c:axId val="123968512"/>
        <c:scaling>
          <c:orientation val="minMax"/>
        </c:scaling>
        <c:delete val="0"/>
        <c:axPos val="l"/>
        <c:majorGridlines>
          <c:spPr>
            <a:ln>
              <a:solidFill>
                <a:schemeClr val="bg1">
                  <a:lumMod val="85000"/>
                </a:schemeClr>
              </a:solidFill>
            </a:ln>
          </c:spPr>
        </c:majorGridlines>
        <c:numFmt formatCode="0%" sourceLinked="1"/>
        <c:majorTickMark val="none"/>
        <c:minorTickMark val="none"/>
        <c:tickLblPos val="nextTo"/>
        <c:spPr>
          <a:ln w="9525">
            <a:noFill/>
          </a:ln>
        </c:spPr>
        <c:crossAx val="123966976"/>
        <c:crosses val="autoZero"/>
        <c:crossBetween val="between"/>
      </c:valAx>
    </c:plotArea>
    <c:legend>
      <c:legendPos val="b"/>
      <c:legendEntry>
        <c:idx val="0"/>
        <c:txPr>
          <a:bodyPr/>
          <a:lstStyle/>
          <a:p>
            <a:pPr>
              <a:defRPr sz="1200" b="0">
                <a:solidFill>
                  <a:srgbClr val="05386C"/>
                </a:solidFill>
              </a:defRPr>
            </a:pPr>
            <a:endParaRPr lang="en-US"/>
          </a:p>
        </c:txPr>
      </c:legendEntry>
      <c:legendEntry>
        <c:idx val="1"/>
        <c:txPr>
          <a:bodyPr/>
          <a:lstStyle/>
          <a:p>
            <a:pPr>
              <a:defRPr sz="1200" b="0">
                <a:solidFill>
                  <a:srgbClr val="05386C"/>
                </a:solidFill>
              </a:defRPr>
            </a:pPr>
            <a:endParaRPr lang="en-US"/>
          </a:p>
        </c:txPr>
      </c:legendEntry>
      <c:legendEntry>
        <c:idx val="2"/>
        <c:txPr>
          <a:bodyPr/>
          <a:lstStyle/>
          <a:p>
            <a:pPr>
              <a:defRPr sz="1200" b="0">
                <a:solidFill>
                  <a:srgbClr val="05386C"/>
                </a:solidFill>
              </a:defRPr>
            </a:pPr>
            <a:endParaRPr lang="en-US"/>
          </a:p>
        </c:txPr>
      </c:legendEntry>
      <c:layout>
        <c:manualLayout>
          <c:xMode val="edge"/>
          <c:yMode val="edge"/>
          <c:x val="8.2965145091129344E-2"/>
          <c:y val="0.91793848240880005"/>
          <c:w val="0.80351394012811328"/>
          <c:h val="7.9311097348786497E-2"/>
        </c:manualLayout>
      </c:layout>
      <c:overlay val="0"/>
      <c:txPr>
        <a:bodyPr/>
        <a:lstStyle/>
        <a:p>
          <a:pPr>
            <a:defRPr sz="1200" b="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2.3'!$B$2</c:f>
              <c:strCache>
                <c:ptCount val="1"/>
                <c:pt idx="0">
                  <c:v>Under 35 years</c:v>
                </c:pt>
              </c:strCache>
            </c:strRef>
          </c:tx>
          <c:spPr>
            <a:solidFill>
              <a:srgbClr val="05386C"/>
            </a:solidFill>
          </c:spPr>
          <c:invertIfNegative val="0"/>
          <c:dLbls>
            <c:txPr>
              <a:bodyPr rot="-5400000" vert="horz"/>
              <a:lstStyle/>
              <a:p>
                <a:pPr>
                  <a:defRPr b="1">
                    <a:solidFill>
                      <a:schemeClr val="bg1"/>
                    </a:solidFill>
                  </a:defRPr>
                </a:pPr>
                <a:endParaRPr lang="en-US"/>
              </a:p>
            </c:txPr>
            <c:dLblPos val="ctr"/>
            <c:showLegendKey val="0"/>
            <c:showVal val="1"/>
            <c:showCatName val="0"/>
            <c:showSerName val="0"/>
            <c:showPercent val="0"/>
            <c:showBubbleSize val="0"/>
            <c:showLeaderLines val="0"/>
          </c:dLbls>
          <c:cat>
            <c:numRef>
              <c:f>'Figure 2.3'!$A$3:$A$24</c:f>
              <c:numCache>
                <c:formatCode>General</c:formatCode>
                <c:ptCount val="22"/>
                <c:pt idx="0">
                  <c:v>1974</c:v>
                </c:pt>
                <c:pt idx="1">
                  <c:v>1981</c:v>
                </c:pt>
                <c:pt idx="2">
                  <c:v>1996</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numCache>
            </c:numRef>
          </c:cat>
          <c:val>
            <c:numRef>
              <c:f>'Figure 2.3'!$B$3:$B$24</c:f>
              <c:numCache>
                <c:formatCode>0.0</c:formatCode>
                <c:ptCount val="22"/>
                <c:pt idx="0">
                  <c:v>71.5</c:v>
                </c:pt>
                <c:pt idx="1">
                  <c:v>73.5</c:v>
                </c:pt>
                <c:pt idx="2">
                  <c:v>62.1</c:v>
                </c:pt>
                <c:pt idx="3">
                  <c:v>59.9</c:v>
                </c:pt>
                <c:pt idx="4">
                  <c:v>58.2</c:v>
                </c:pt>
                <c:pt idx="5">
                  <c:v>56.5</c:v>
                </c:pt>
                <c:pt idx="6">
                  <c:v>56</c:v>
                </c:pt>
                <c:pt idx="7">
                  <c:v>55.2</c:v>
                </c:pt>
                <c:pt idx="8">
                  <c:v>54.4</c:v>
                </c:pt>
                <c:pt idx="9">
                  <c:v>54</c:v>
                </c:pt>
                <c:pt idx="10">
                  <c:v>53.4</c:v>
                </c:pt>
                <c:pt idx="11">
                  <c:v>52.8</c:v>
                </c:pt>
                <c:pt idx="12">
                  <c:v>52</c:v>
                </c:pt>
                <c:pt idx="13">
                  <c:v>51.6</c:v>
                </c:pt>
                <c:pt idx="14">
                  <c:v>51.4</c:v>
                </c:pt>
                <c:pt idx="15">
                  <c:v>51.1</c:v>
                </c:pt>
                <c:pt idx="16">
                  <c:v>51.5</c:v>
                </c:pt>
                <c:pt idx="17">
                  <c:v>51.7</c:v>
                </c:pt>
                <c:pt idx="18">
                  <c:v>51.4</c:v>
                </c:pt>
                <c:pt idx="19">
                  <c:v>51.3</c:v>
                </c:pt>
                <c:pt idx="20">
                  <c:v>51.3</c:v>
                </c:pt>
                <c:pt idx="21">
                  <c:v>50.7</c:v>
                </c:pt>
              </c:numCache>
            </c:numRef>
          </c:val>
        </c:ser>
        <c:ser>
          <c:idx val="1"/>
          <c:order val="1"/>
          <c:tx>
            <c:strRef>
              <c:f>'Figure 2.3'!$C$2</c:f>
              <c:strCache>
                <c:ptCount val="1"/>
                <c:pt idx="0">
                  <c:v>35 years and over</c:v>
                </c:pt>
              </c:strCache>
            </c:strRef>
          </c:tx>
          <c:spPr>
            <a:solidFill>
              <a:srgbClr val="E64285"/>
            </a:solidFill>
          </c:spPr>
          <c:invertIfNegative val="0"/>
          <c:dLbls>
            <c:txPr>
              <a:bodyPr rot="-5400000" vert="horz"/>
              <a:lstStyle/>
              <a:p>
                <a:pPr>
                  <a:defRPr b="1">
                    <a:solidFill>
                      <a:schemeClr val="bg1"/>
                    </a:solidFill>
                  </a:defRPr>
                </a:pPr>
                <a:endParaRPr lang="en-US"/>
              </a:p>
            </c:txPr>
            <c:showLegendKey val="0"/>
            <c:showVal val="1"/>
            <c:showCatName val="0"/>
            <c:showSerName val="0"/>
            <c:showPercent val="0"/>
            <c:showBubbleSize val="0"/>
            <c:showLeaderLines val="0"/>
          </c:dLbls>
          <c:cat>
            <c:numRef>
              <c:f>'Figure 2.3'!$A$3:$A$24</c:f>
              <c:numCache>
                <c:formatCode>General</c:formatCode>
                <c:ptCount val="22"/>
                <c:pt idx="0">
                  <c:v>1974</c:v>
                </c:pt>
                <c:pt idx="1">
                  <c:v>1981</c:v>
                </c:pt>
                <c:pt idx="2">
                  <c:v>1996</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numCache>
            </c:numRef>
          </c:cat>
          <c:val>
            <c:numRef>
              <c:f>'Figure 2.3'!$C$3:$C$24</c:f>
              <c:numCache>
                <c:formatCode>0.0</c:formatCode>
                <c:ptCount val="22"/>
                <c:pt idx="0">
                  <c:v>28.5</c:v>
                </c:pt>
                <c:pt idx="1">
                  <c:v>26.5</c:v>
                </c:pt>
                <c:pt idx="2">
                  <c:v>37.9</c:v>
                </c:pt>
                <c:pt idx="3">
                  <c:v>40.1</c:v>
                </c:pt>
                <c:pt idx="4">
                  <c:v>41.8</c:v>
                </c:pt>
                <c:pt idx="5">
                  <c:v>43.5</c:v>
                </c:pt>
                <c:pt idx="6">
                  <c:v>44</c:v>
                </c:pt>
                <c:pt idx="7">
                  <c:v>44.8</c:v>
                </c:pt>
                <c:pt idx="8">
                  <c:v>45.6</c:v>
                </c:pt>
                <c:pt idx="9">
                  <c:v>46</c:v>
                </c:pt>
                <c:pt idx="10">
                  <c:v>46.6</c:v>
                </c:pt>
                <c:pt idx="11">
                  <c:v>47.2</c:v>
                </c:pt>
                <c:pt idx="12">
                  <c:v>48</c:v>
                </c:pt>
                <c:pt idx="13">
                  <c:v>48.4</c:v>
                </c:pt>
                <c:pt idx="14">
                  <c:v>48.6</c:v>
                </c:pt>
                <c:pt idx="15">
                  <c:v>48.9</c:v>
                </c:pt>
                <c:pt idx="16">
                  <c:v>48.5</c:v>
                </c:pt>
                <c:pt idx="17">
                  <c:v>48.3</c:v>
                </c:pt>
                <c:pt idx="18">
                  <c:v>48.6</c:v>
                </c:pt>
                <c:pt idx="19">
                  <c:v>48.7</c:v>
                </c:pt>
                <c:pt idx="20">
                  <c:v>48.7</c:v>
                </c:pt>
                <c:pt idx="21">
                  <c:v>49.3</c:v>
                </c:pt>
              </c:numCache>
            </c:numRef>
          </c:val>
        </c:ser>
        <c:dLbls>
          <c:showLegendKey val="0"/>
          <c:showVal val="0"/>
          <c:showCatName val="0"/>
          <c:showSerName val="0"/>
          <c:showPercent val="0"/>
          <c:showBubbleSize val="0"/>
        </c:dLbls>
        <c:gapWidth val="150"/>
        <c:overlap val="100"/>
        <c:axId val="127881216"/>
        <c:axId val="127882752"/>
      </c:barChart>
      <c:catAx>
        <c:axId val="127881216"/>
        <c:scaling>
          <c:orientation val="minMax"/>
        </c:scaling>
        <c:delete val="0"/>
        <c:axPos val="b"/>
        <c:numFmt formatCode="General" sourceLinked="1"/>
        <c:majorTickMark val="out"/>
        <c:minorTickMark val="none"/>
        <c:tickLblPos val="nextTo"/>
        <c:crossAx val="127882752"/>
        <c:crosses val="autoZero"/>
        <c:auto val="1"/>
        <c:lblAlgn val="ctr"/>
        <c:lblOffset val="100"/>
        <c:noMultiLvlLbl val="0"/>
      </c:catAx>
      <c:valAx>
        <c:axId val="127882752"/>
        <c:scaling>
          <c:orientation val="minMax"/>
          <c:max val="100"/>
        </c:scaling>
        <c:delete val="0"/>
        <c:axPos val="l"/>
        <c:majorGridlines/>
        <c:numFmt formatCode="0.0" sourceLinked="1"/>
        <c:majorTickMark val="out"/>
        <c:minorTickMark val="none"/>
        <c:tickLblPos val="nextTo"/>
        <c:crossAx val="127881216"/>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3.2'!$X$11</c:f>
              <c:strCache>
                <c:ptCount val="1"/>
                <c:pt idx="0">
                  <c:v>Number of people</c:v>
                </c:pt>
              </c:strCache>
            </c:strRef>
          </c:tx>
          <c:spPr>
            <a:solidFill>
              <a:srgbClr val="003E90"/>
            </a:solidFill>
          </c:spPr>
          <c:invertIfNegative val="0"/>
          <c:cat>
            <c:strRef>
              <c:f>'Figure 3.2'!$W$12:$W$16</c:f>
              <c:strCache>
                <c:ptCount val="5"/>
                <c:pt idx="0">
                  <c:v>Not Verified</c:v>
                </c:pt>
                <c:pt idx="1">
                  <c:v>Mild</c:v>
                </c:pt>
                <c:pt idx="2">
                  <c:v>Moderate</c:v>
                </c:pt>
                <c:pt idx="3">
                  <c:v>Severe</c:v>
                </c:pt>
                <c:pt idx="4">
                  <c:v>Profound</c:v>
                </c:pt>
              </c:strCache>
            </c:strRef>
          </c:cat>
          <c:val>
            <c:numRef>
              <c:f>'Figure 3.2'!$X$12:$X$16</c:f>
              <c:numCache>
                <c:formatCode>###0</c:formatCode>
                <c:ptCount val="5"/>
                <c:pt idx="0">
                  <c:v>84</c:v>
                </c:pt>
                <c:pt idx="1">
                  <c:v>902</c:v>
                </c:pt>
                <c:pt idx="2" formatCode="#,##0">
                  <c:v>2407</c:v>
                </c:pt>
                <c:pt idx="3">
                  <c:v>852</c:v>
                </c:pt>
                <c:pt idx="4">
                  <c:v>140</c:v>
                </c:pt>
              </c:numCache>
            </c:numRef>
          </c:val>
        </c:ser>
        <c:dLbls>
          <c:showLegendKey val="0"/>
          <c:showVal val="0"/>
          <c:showCatName val="0"/>
          <c:showSerName val="0"/>
          <c:showPercent val="0"/>
          <c:showBubbleSize val="0"/>
        </c:dLbls>
        <c:gapWidth val="150"/>
        <c:axId val="129213952"/>
        <c:axId val="129215488"/>
      </c:barChart>
      <c:lineChart>
        <c:grouping val="stacked"/>
        <c:varyColors val="0"/>
        <c:ser>
          <c:idx val="1"/>
          <c:order val="1"/>
          <c:tx>
            <c:strRef>
              <c:f>'Figure 3.2'!$Y$11</c:f>
              <c:strCache>
                <c:ptCount val="1"/>
                <c:pt idx="0">
                  <c:v>Median</c:v>
                </c:pt>
              </c:strCache>
            </c:strRef>
          </c:tx>
          <c:spPr>
            <a:ln>
              <a:solidFill>
                <a:srgbClr val="E64285"/>
              </a:solidFill>
              <a:prstDash val="dash"/>
            </a:ln>
          </c:spPr>
          <c:marker>
            <c:symbol val="none"/>
          </c:marker>
          <c:cat>
            <c:strRef>
              <c:f>'Figure 3.2'!$W$12:$W$16</c:f>
              <c:strCache>
                <c:ptCount val="5"/>
                <c:pt idx="0">
                  <c:v>Not Verified</c:v>
                </c:pt>
                <c:pt idx="1">
                  <c:v>Mild</c:v>
                </c:pt>
                <c:pt idx="2">
                  <c:v>Moderate</c:v>
                </c:pt>
                <c:pt idx="3">
                  <c:v>Severe</c:v>
                </c:pt>
                <c:pt idx="4">
                  <c:v>Profound</c:v>
                </c:pt>
              </c:strCache>
            </c:strRef>
          </c:cat>
          <c:val>
            <c:numRef>
              <c:f>'Figure 3.2'!$Y$12:$Y$16</c:f>
              <c:numCache>
                <c:formatCode>0</c:formatCode>
                <c:ptCount val="5"/>
                <c:pt idx="0">
                  <c:v>12</c:v>
                </c:pt>
                <c:pt idx="1">
                  <c:v>14</c:v>
                </c:pt>
                <c:pt idx="2">
                  <c:v>16</c:v>
                </c:pt>
                <c:pt idx="3">
                  <c:v>24</c:v>
                </c:pt>
                <c:pt idx="4">
                  <c:v>25</c:v>
                </c:pt>
              </c:numCache>
            </c:numRef>
          </c:val>
          <c:smooth val="0"/>
        </c:ser>
        <c:dLbls>
          <c:showLegendKey val="0"/>
          <c:showVal val="0"/>
          <c:showCatName val="0"/>
          <c:showSerName val="0"/>
          <c:showPercent val="0"/>
          <c:showBubbleSize val="0"/>
        </c:dLbls>
        <c:marker val="1"/>
        <c:smooth val="0"/>
        <c:axId val="129221760"/>
        <c:axId val="129223296"/>
      </c:lineChart>
      <c:catAx>
        <c:axId val="129213952"/>
        <c:scaling>
          <c:orientation val="minMax"/>
        </c:scaling>
        <c:delete val="0"/>
        <c:axPos val="b"/>
        <c:numFmt formatCode="General" sourceLinked="1"/>
        <c:majorTickMark val="none"/>
        <c:minorTickMark val="none"/>
        <c:tickLblPos val="nextTo"/>
        <c:crossAx val="129215488"/>
        <c:crosses val="autoZero"/>
        <c:auto val="1"/>
        <c:lblAlgn val="ctr"/>
        <c:lblOffset val="100"/>
        <c:noMultiLvlLbl val="0"/>
      </c:catAx>
      <c:valAx>
        <c:axId val="129215488"/>
        <c:scaling>
          <c:orientation val="minMax"/>
        </c:scaling>
        <c:delete val="0"/>
        <c:axPos val="l"/>
        <c:majorGridlines/>
        <c:title>
          <c:tx>
            <c:rich>
              <a:bodyPr/>
              <a:lstStyle/>
              <a:p>
                <a:pPr>
                  <a:defRPr sz="1200">
                    <a:latin typeface="+mn-lt"/>
                  </a:defRPr>
                </a:pPr>
                <a:r>
                  <a:rPr lang="en-IE" sz="1200">
                    <a:solidFill>
                      <a:srgbClr val="003E90"/>
                    </a:solidFill>
                    <a:latin typeface="+mn-lt"/>
                  </a:rPr>
                  <a:t>Number of people</a:t>
                </a:r>
              </a:p>
            </c:rich>
          </c:tx>
          <c:layout>
            <c:manualLayout>
              <c:xMode val="edge"/>
              <c:yMode val="edge"/>
              <c:x val="6.3836557467353616E-2"/>
              <c:y val="0.23277488944018984"/>
            </c:manualLayout>
          </c:layout>
          <c:overlay val="0"/>
        </c:title>
        <c:numFmt formatCode="###0" sourceLinked="1"/>
        <c:majorTickMark val="none"/>
        <c:minorTickMark val="none"/>
        <c:tickLblPos val="nextTo"/>
        <c:txPr>
          <a:bodyPr/>
          <a:lstStyle/>
          <a:p>
            <a:pPr>
              <a:defRPr>
                <a:solidFill>
                  <a:srgbClr val="05386C"/>
                </a:solidFill>
              </a:defRPr>
            </a:pPr>
            <a:endParaRPr lang="en-US"/>
          </a:p>
        </c:txPr>
        <c:crossAx val="129213952"/>
        <c:crosses val="autoZero"/>
        <c:crossBetween val="between"/>
      </c:valAx>
      <c:catAx>
        <c:axId val="129221760"/>
        <c:scaling>
          <c:orientation val="minMax"/>
        </c:scaling>
        <c:delete val="1"/>
        <c:axPos val="b"/>
        <c:numFmt formatCode="General" sourceLinked="1"/>
        <c:majorTickMark val="out"/>
        <c:minorTickMark val="none"/>
        <c:tickLblPos val="nextTo"/>
        <c:crossAx val="129223296"/>
        <c:crosses val="autoZero"/>
        <c:auto val="1"/>
        <c:lblAlgn val="ctr"/>
        <c:lblOffset val="100"/>
        <c:noMultiLvlLbl val="0"/>
      </c:catAx>
      <c:valAx>
        <c:axId val="129223296"/>
        <c:scaling>
          <c:orientation val="minMax"/>
          <c:max val="35"/>
        </c:scaling>
        <c:delete val="0"/>
        <c:axPos val="r"/>
        <c:title>
          <c:tx>
            <c:rich>
              <a:bodyPr rot="-5400000" vert="horz"/>
              <a:lstStyle/>
              <a:p>
                <a:pPr>
                  <a:defRPr/>
                </a:pPr>
                <a:r>
                  <a:rPr lang="en-GB" sz="1200">
                    <a:solidFill>
                      <a:srgbClr val="003E90"/>
                    </a:solidFill>
                  </a:rPr>
                  <a:t>Median number of respite nights</a:t>
                </a:r>
              </a:p>
            </c:rich>
          </c:tx>
          <c:layout/>
          <c:overlay val="0"/>
        </c:title>
        <c:numFmt formatCode="0" sourceLinked="1"/>
        <c:majorTickMark val="out"/>
        <c:minorTickMark val="none"/>
        <c:tickLblPos val="nextTo"/>
        <c:txPr>
          <a:bodyPr/>
          <a:lstStyle/>
          <a:p>
            <a:pPr>
              <a:defRPr>
                <a:solidFill>
                  <a:srgbClr val="05386C"/>
                </a:solidFill>
              </a:defRPr>
            </a:pPr>
            <a:endParaRPr lang="en-US"/>
          </a:p>
        </c:txPr>
        <c:crossAx val="129221760"/>
        <c:crosses val="max"/>
        <c:crossBetween val="between"/>
      </c:valAx>
      <c:dTable>
        <c:showHorzBorder val="1"/>
        <c:showVertBorder val="1"/>
        <c:showOutline val="1"/>
        <c:showKeys val="1"/>
        <c:txPr>
          <a:bodyPr/>
          <a:lstStyle/>
          <a:p>
            <a:pPr rtl="0">
              <a:defRPr>
                <a:solidFill>
                  <a:srgbClr val="05386C"/>
                </a:solidFill>
              </a:defRPr>
            </a:pPr>
            <a:endParaRPr lang="en-US"/>
          </a:p>
        </c:txPr>
      </c:dTable>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2007752947966956"/>
          <c:y val="2.7076089173063894E-2"/>
          <c:w val="0.87992247052033035"/>
          <c:h val="0.6192712753011137"/>
        </c:manualLayout>
      </c:layout>
      <c:barChart>
        <c:barDir val="col"/>
        <c:grouping val="stacked"/>
        <c:varyColors val="0"/>
        <c:ser>
          <c:idx val="0"/>
          <c:order val="0"/>
          <c:tx>
            <c:strRef>
              <c:f>'[2]Figure 9 Unmet Need Res'!$A$3</c:f>
              <c:strCache>
                <c:ptCount val="1"/>
                <c:pt idx="0">
                  <c:v>Under 35 years</c:v>
                </c:pt>
              </c:strCache>
            </c:strRef>
          </c:tx>
          <c:spPr>
            <a:solidFill>
              <a:srgbClr val="05386C"/>
            </a:solidFill>
          </c:spPr>
          <c:invertIfNegative val="0"/>
          <c:dLbls>
            <c:dLbl>
              <c:idx val="0"/>
              <c:tx>
                <c:rich>
                  <a:bodyPr/>
                  <a:lstStyle/>
                  <a:p>
                    <a:r>
                      <a:rPr lang="en-US" b="1">
                        <a:solidFill>
                          <a:schemeClr val="bg1"/>
                        </a:solidFill>
                      </a:rPr>
                      <a:t>871 </a:t>
                    </a:r>
                  </a:p>
                  <a:p>
                    <a:r>
                      <a:rPr lang="en-US" b="1">
                        <a:solidFill>
                          <a:schemeClr val="bg1"/>
                        </a:solidFill>
                      </a:rPr>
                      <a:t>(40.2%)</a:t>
                    </a:r>
                    <a:endParaRPr lang="en-US"/>
                  </a:p>
                </c:rich>
              </c:tx>
              <c:showLegendKey val="0"/>
              <c:showVal val="1"/>
              <c:showCatName val="0"/>
              <c:showSerName val="0"/>
              <c:showPercent val="0"/>
              <c:showBubbleSize val="0"/>
            </c:dLbl>
            <c:dLbl>
              <c:idx val="1"/>
              <c:tx>
                <c:rich>
                  <a:bodyPr/>
                  <a:lstStyle/>
                  <a:p>
                    <a:r>
                      <a:rPr lang="en-US" b="1">
                        <a:solidFill>
                          <a:schemeClr val="bg1"/>
                        </a:solidFill>
                      </a:rPr>
                      <a:t>1,389 </a:t>
                    </a:r>
                  </a:p>
                  <a:p>
                    <a:r>
                      <a:rPr lang="en-US" b="1">
                        <a:solidFill>
                          <a:schemeClr val="bg1"/>
                        </a:solidFill>
                      </a:rPr>
                      <a:t>(61.9%)</a:t>
                    </a:r>
                    <a:endParaRPr lang="en-US"/>
                  </a:p>
                </c:rich>
              </c:tx>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'[2]Figure 9 Unmet Need Res'!$B$2:$C$2</c:f>
              <c:strCache>
                <c:ptCount val="2"/>
                <c:pt idx="0">
                  <c:v>Requires a  full-time residential service </c:v>
                </c:pt>
                <c:pt idx="1">
                  <c:v>Requires  residential support service </c:v>
                </c:pt>
              </c:strCache>
            </c:strRef>
          </c:cat>
          <c:val>
            <c:numRef>
              <c:f>'[2]Figure 9 Unmet Need Res'!$B$3:$C$3</c:f>
              <c:numCache>
                <c:formatCode>General</c:formatCode>
                <c:ptCount val="2"/>
                <c:pt idx="0">
                  <c:v>40.200000000000003</c:v>
                </c:pt>
                <c:pt idx="1">
                  <c:v>61.9</c:v>
                </c:pt>
              </c:numCache>
            </c:numRef>
          </c:val>
        </c:ser>
        <c:ser>
          <c:idx val="1"/>
          <c:order val="1"/>
          <c:tx>
            <c:strRef>
              <c:f>'[2]Figure 9 Unmet Need Res'!$A$4</c:f>
              <c:strCache>
                <c:ptCount val="1"/>
                <c:pt idx="0">
                  <c:v>35 years and over</c:v>
                </c:pt>
              </c:strCache>
            </c:strRef>
          </c:tx>
          <c:spPr>
            <a:solidFill>
              <a:srgbClr val="E64285"/>
            </a:solidFill>
          </c:spPr>
          <c:invertIfNegative val="0"/>
          <c:dLbls>
            <c:dLbl>
              <c:idx val="0"/>
              <c:tx>
                <c:rich>
                  <a:bodyPr/>
                  <a:lstStyle/>
                  <a:p>
                    <a:r>
                      <a:rPr lang="en-US" b="1">
                        <a:solidFill>
                          <a:schemeClr val="bg1"/>
                        </a:solidFill>
                      </a:rPr>
                      <a:t>1,293 </a:t>
                    </a:r>
                  </a:p>
                  <a:p>
                    <a:r>
                      <a:rPr lang="en-US" b="1">
                        <a:solidFill>
                          <a:schemeClr val="bg1"/>
                        </a:solidFill>
                      </a:rPr>
                      <a:t>(59.8%)</a:t>
                    </a:r>
                    <a:endParaRPr lang="en-US"/>
                  </a:p>
                </c:rich>
              </c:tx>
              <c:showLegendKey val="0"/>
              <c:showVal val="1"/>
              <c:showCatName val="0"/>
              <c:showSerName val="0"/>
              <c:showPercent val="0"/>
              <c:showBubbleSize val="0"/>
            </c:dLbl>
            <c:dLbl>
              <c:idx val="1"/>
              <c:tx>
                <c:rich>
                  <a:bodyPr/>
                  <a:lstStyle/>
                  <a:p>
                    <a:r>
                      <a:rPr lang="en-US" b="1">
                        <a:solidFill>
                          <a:schemeClr val="bg1"/>
                        </a:solidFill>
                      </a:rPr>
                      <a:t>855 </a:t>
                    </a:r>
                  </a:p>
                  <a:p>
                    <a:r>
                      <a:rPr lang="en-US" b="1">
                        <a:solidFill>
                          <a:schemeClr val="bg1"/>
                        </a:solidFill>
                      </a:rPr>
                      <a:t>(38.1%)</a:t>
                    </a:r>
                    <a:endParaRPr lang="en-US"/>
                  </a:p>
                </c:rich>
              </c:tx>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strRef>
              <c:f>'[2]Figure 9 Unmet Need Res'!$B$2:$C$2</c:f>
              <c:strCache>
                <c:ptCount val="2"/>
                <c:pt idx="0">
                  <c:v>Requires a  full-time residential service </c:v>
                </c:pt>
                <c:pt idx="1">
                  <c:v>Requires  residential support service </c:v>
                </c:pt>
              </c:strCache>
            </c:strRef>
          </c:cat>
          <c:val>
            <c:numRef>
              <c:f>'[2]Figure 9 Unmet Need Res'!$B$4:$C$4</c:f>
              <c:numCache>
                <c:formatCode>General</c:formatCode>
                <c:ptCount val="2"/>
                <c:pt idx="0">
                  <c:v>59.8</c:v>
                </c:pt>
                <c:pt idx="1">
                  <c:v>38.1</c:v>
                </c:pt>
              </c:numCache>
            </c:numRef>
          </c:val>
        </c:ser>
        <c:dLbls>
          <c:showLegendKey val="0"/>
          <c:showVal val="0"/>
          <c:showCatName val="0"/>
          <c:showSerName val="0"/>
          <c:showPercent val="0"/>
          <c:showBubbleSize val="0"/>
        </c:dLbls>
        <c:gapWidth val="95"/>
        <c:overlap val="100"/>
        <c:axId val="129877120"/>
        <c:axId val="129878656"/>
      </c:barChart>
      <c:catAx>
        <c:axId val="129877120"/>
        <c:scaling>
          <c:orientation val="minMax"/>
        </c:scaling>
        <c:delete val="0"/>
        <c:axPos val="b"/>
        <c:numFmt formatCode="General" sourceLinked="1"/>
        <c:majorTickMark val="none"/>
        <c:minorTickMark val="none"/>
        <c:tickLblPos val="nextTo"/>
        <c:crossAx val="129878656"/>
        <c:crosses val="autoZero"/>
        <c:auto val="1"/>
        <c:lblAlgn val="ctr"/>
        <c:lblOffset val="100"/>
        <c:noMultiLvlLbl val="0"/>
      </c:catAx>
      <c:valAx>
        <c:axId val="129878656"/>
        <c:scaling>
          <c:orientation val="minMax"/>
          <c:max val="100"/>
        </c:scaling>
        <c:delete val="0"/>
        <c:axPos val="l"/>
        <c:title>
          <c:tx>
            <c:rich>
              <a:bodyPr rot="-5400000" vert="horz"/>
              <a:lstStyle/>
              <a:p>
                <a:pPr>
                  <a:defRPr/>
                </a:pPr>
                <a:r>
                  <a:rPr lang="en-US"/>
                  <a:t>Percentage</a:t>
                </a:r>
              </a:p>
            </c:rich>
          </c:tx>
          <c:layout>
            <c:manualLayout>
              <c:xMode val="edge"/>
              <c:yMode val="edge"/>
              <c:x val="0"/>
              <c:y val="0.25880426648796562"/>
            </c:manualLayout>
          </c:layout>
          <c:overlay val="0"/>
        </c:title>
        <c:numFmt formatCode="0" sourceLinked="0"/>
        <c:majorTickMark val="out"/>
        <c:minorTickMark val="none"/>
        <c:tickLblPos val="nextTo"/>
        <c:crossAx val="129877120"/>
        <c:crosses val="autoZero"/>
        <c:crossBetween val="between"/>
      </c:valAx>
      <c:spPr>
        <a:ln>
          <a:noFill/>
        </a:ln>
      </c:spPr>
    </c:plotArea>
    <c:legend>
      <c:legendPos val="t"/>
      <c:layout>
        <c:manualLayout>
          <c:xMode val="edge"/>
          <c:yMode val="edge"/>
          <c:x val="0.18346405063392907"/>
          <c:y val="0.81091626704556663"/>
          <c:w val="0.58399847560038598"/>
          <c:h val="7.0498687664041992E-2"/>
        </c:manualLayout>
      </c:layout>
      <c:overlay val="0"/>
    </c:legend>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'[2]Figure 6 MultiD'!$U$2</c:f>
              <c:strCache>
                <c:ptCount val="1"/>
                <c:pt idx="0">
                  <c:v>Currently receiving this input* </c:v>
                </c:pt>
              </c:strCache>
            </c:strRef>
          </c:tx>
          <c:spPr>
            <a:solidFill>
              <a:schemeClr val="bg1">
                <a:lumMod val="50000"/>
              </a:schemeClr>
            </a:solidFill>
            <a:ln>
              <a:solidFill>
                <a:schemeClr val="bg1"/>
              </a:solidFill>
            </a:ln>
          </c:spPr>
          <c:invertIfNegative val="0"/>
          <c:dLbls>
            <c:showLegendKey val="0"/>
            <c:showVal val="1"/>
            <c:showCatName val="0"/>
            <c:showSerName val="0"/>
            <c:showPercent val="0"/>
            <c:showBubbleSize val="0"/>
            <c:showLeaderLines val="0"/>
          </c:dLbls>
          <c:cat>
            <c:strRef>
              <c:f>'[2]Figure 6 MultiD'!$T$3:$T$12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'[2]Figure 6 MultiD'!$U$3:$U$12</c:f>
              <c:numCache>
                <c:formatCode>General</c:formatCode>
                <c:ptCount val="10"/>
                <c:pt idx="0">
                  <c:v>6948</c:v>
                </c:pt>
                <c:pt idx="1">
                  <c:v>3740</c:v>
                </c:pt>
                <c:pt idx="2">
                  <c:v>7106</c:v>
                </c:pt>
                <c:pt idx="3">
                  <c:v>7674</c:v>
                </c:pt>
                <c:pt idx="4">
                  <c:v>8353</c:v>
                </c:pt>
                <c:pt idx="5">
                  <c:v>8700</c:v>
                </c:pt>
                <c:pt idx="6">
                  <c:v>8699</c:v>
                </c:pt>
                <c:pt idx="7">
                  <c:v>10816</c:v>
                </c:pt>
                <c:pt idx="8">
                  <c:v>10896</c:v>
                </c:pt>
                <c:pt idx="9">
                  <c:v>11256</c:v>
                </c:pt>
              </c:numCache>
            </c:numRef>
          </c:val>
        </c:ser>
        <c:ser>
          <c:idx val="1"/>
          <c:order val="1"/>
          <c:tx>
            <c:strRef>
              <c:f>'[2]Figure 6 MultiD'!$V$2</c:f>
              <c:strCache>
                <c:ptCount val="1"/>
                <c:pt idx="0">
                  <c:v>Enhancement of service required 2017-2021 for those currently receiving this input</c:v>
                </c:pt>
              </c:strCache>
            </c:strRef>
          </c:tx>
          <c:spPr>
            <a:solidFill>
              <a:srgbClr val="05386C"/>
            </a:solidFill>
            <a:ln>
              <a:solidFill>
                <a:schemeClr val="bg1"/>
              </a:solidFill>
            </a:ln>
          </c:spPr>
          <c:invertIfNegative val="0"/>
          <c:dLbls>
            <c:showLegendKey val="0"/>
            <c:showVal val="1"/>
            <c:showCatName val="0"/>
            <c:showSerName val="0"/>
            <c:showPercent val="0"/>
            <c:showBubbleSize val="0"/>
            <c:showLeaderLines val="0"/>
          </c:dLbls>
          <c:cat>
            <c:strRef>
              <c:f>'[2]Figure 6 MultiD'!$T$3:$T$12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'[2]Figure 6 MultiD'!$V$3:$V$12</c:f>
              <c:numCache>
                <c:formatCode>General</c:formatCode>
                <c:ptCount val="10"/>
                <c:pt idx="0">
                  <c:v>1543</c:v>
                </c:pt>
                <c:pt idx="1">
                  <c:v>1595</c:v>
                </c:pt>
                <c:pt idx="2">
                  <c:v>2991</c:v>
                </c:pt>
                <c:pt idx="3">
                  <c:v>3409</c:v>
                </c:pt>
                <c:pt idx="4">
                  <c:v>2871</c:v>
                </c:pt>
                <c:pt idx="5">
                  <c:v>3910</c:v>
                </c:pt>
                <c:pt idx="6">
                  <c:v>3981</c:v>
                </c:pt>
                <c:pt idx="7">
                  <c:v>4438</c:v>
                </c:pt>
                <c:pt idx="8">
                  <c:v>5286</c:v>
                </c:pt>
                <c:pt idx="9">
                  <c:v>2925</c:v>
                </c:pt>
              </c:numCache>
            </c:numRef>
          </c:val>
        </c:ser>
        <c:ser>
          <c:idx val="2"/>
          <c:order val="2"/>
          <c:tx>
            <c:strRef>
              <c:f>'[2]Figure 6 MultiD'!$W$2</c:f>
              <c:strCache>
                <c:ptCount val="1"/>
                <c:pt idx="0">
                  <c:v>New services required for 2017-2021 for those not receiving this input</c:v>
                </c:pt>
              </c:strCache>
            </c:strRef>
          </c:tx>
          <c:spPr>
            <a:solidFill>
              <a:srgbClr val="E64285"/>
            </a:solidFill>
            <a:ln>
              <a:solidFill>
                <a:schemeClr val="bg1"/>
              </a:solidFill>
            </a:ln>
          </c:spPr>
          <c:invertIfNegative val="0"/>
          <c:dLbls>
            <c:showLegendKey val="0"/>
            <c:showVal val="1"/>
            <c:showCatName val="0"/>
            <c:showSerName val="0"/>
            <c:showPercent val="0"/>
            <c:showBubbleSize val="0"/>
            <c:showLeaderLines val="0"/>
          </c:dLbls>
          <c:cat>
            <c:strRef>
              <c:f>'[2]Figure 6 MultiD'!$T$3:$T$12</c:f>
              <c:strCache>
                <c:ptCount val="10"/>
                <c:pt idx="0">
                  <c:v>Other multidisciplinary service</c:v>
                </c:pt>
                <c:pt idx="1">
                  <c:v>Dietetics</c:v>
                </c:pt>
                <c:pt idx="2">
                  <c:v>Psychiatry</c:v>
                </c:pt>
                <c:pt idx="3">
                  <c:v>Physiotherapy</c:v>
                </c:pt>
                <c:pt idx="4">
                  <c:v>ID-related nursing</c:v>
                </c:pt>
                <c:pt idx="5">
                  <c:v>Occupational therapy</c:v>
                </c:pt>
                <c:pt idx="6">
                  <c:v>Psychology</c:v>
                </c:pt>
                <c:pt idx="7">
                  <c:v>Social work</c:v>
                </c:pt>
                <c:pt idx="8">
                  <c:v>Speech and language therapy</c:v>
                </c:pt>
                <c:pt idx="9">
                  <c:v>ID-related medical services</c:v>
                </c:pt>
              </c:strCache>
            </c:strRef>
          </c:cat>
          <c:val>
            <c:numRef>
              <c:f>'[2]Figure 6 MultiD'!$W$3:$W$12</c:f>
              <c:numCache>
                <c:formatCode>General</c:formatCode>
                <c:ptCount val="10"/>
                <c:pt idx="0">
                  <c:v>2502</c:v>
                </c:pt>
                <c:pt idx="1">
                  <c:v>3891</c:v>
                </c:pt>
                <c:pt idx="2">
                  <c:v>1128</c:v>
                </c:pt>
                <c:pt idx="3">
                  <c:v>2795</c:v>
                </c:pt>
                <c:pt idx="4">
                  <c:v>887</c:v>
                </c:pt>
                <c:pt idx="5">
                  <c:v>5834</c:v>
                </c:pt>
                <c:pt idx="6">
                  <c:v>6244</c:v>
                </c:pt>
                <c:pt idx="7">
                  <c:v>3524</c:v>
                </c:pt>
                <c:pt idx="8">
                  <c:v>4658</c:v>
                </c:pt>
                <c:pt idx="9">
                  <c:v>1208</c:v>
                </c:pt>
              </c:numCache>
            </c:numRef>
          </c:val>
        </c:ser>
        <c:dLbls>
          <c:showLegendKey val="0"/>
          <c:showVal val="0"/>
          <c:showCatName val="0"/>
          <c:showSerName val="0"/>
          <c:showPercent val="0"/>
          <c:showBubbleSize val="0"/>
        </c:dLbls>
        <c:gapWidth val="150"/>
        <c:axId val="131116416"/>
        <c:axId val="131118208"/>
      </c:barChart>
      <c:catAx>
        <c:axId val="131116416"/>
        <c:scaling>
          <c:orientation val="minMax"/>
        </c:scaling>
        <c:delete val="0"/>
        <c:axPos val="l"/>
        <c:majorTickMark val="out"/>
        <c:minorTickMark val="none"/>
        <c:tickLblPos val="nextTo"/>
        <c:crossAx val="131118208"/>
        <c:crosses val="autoZero"/>
        <c:auto val="1"/>
        <c:lblAlgn val="ctr"/>
        <c:lblOffset val="100"/>
        <c:noMultiLvlLbl val="0"/>
      </c:catAx>
      <c:valAx>
        <c:axId val="131118208"/>
        <c:scaling>
          <c:orientation val="minMax"/>
        </c:scaling>
        <c:delete val="0"/>
        <c:axPos val="b"/>
        <c:majorGridlines>
          <c:spPr>
            <a:ln>
              <a:noFill/>
            </a:ln>
          </c:spPr>
        </c:majorGridlines>
        <c:numFmt formatCode="General" sourceLinked="1"/>
        <c:majorTickMark val="out"/>
        <c:minorTickMark val="none"/>
        <c:tickLblPos val="nextTo"/>
        <c:crossAx val="131116416"/>
        <c:crosses val="autoZero"/>
        <c:crossBetween val="between"/>
      </c:valAx>
      <c:spPr>
        <a:solidFill>
          <a:schemeClr val="bg1">
            <a:lumMod val="95000"/>
          </a:schemeClr>
        </a:solidFill>
      </c:spPr>
    </c:plotArea>
    <c:legend>
      <c:legendPos val="b"/>
      <c:overlay val="0"/>
    </c:legend>
    <c:plotVisOnly val="1"/>
    <c:dispBlanksAs val="gap"/>
    <c:showDLblsOverMax val="0"/>
  </c:chart>
  <c:spPr>
    <a:solidFill>
      <a:schemeClr val="bg1">
        <a:lumMod val="95000"/>
      </a:schemeClr>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27</xdr:row>
      <xdr:rowOff>47626</xdr:rowOff>
    </xdr:from>
    <xdr:to>
      <xdr:col>0</xdr:col>
      <xdr:colOff>1952625</xdr:colOff>
      <xdr:row>30</xdr:row>
      <xdr:rowOff>135669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7915276"/>
          <a:ext cx="1819275" cy="659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40894</xdr:rowOff>
    </xdr:from>
    <xdr:to>
      <xdr:col>11</xdr:col>
      <xdr:colOff>276225</xdr:colOff>
      <xdr:row>3</xdr:row>
      <xdr:rowOff>114300</xdr:rowOff>
    </xdr:to>
    <xdr:sp macro="" textlink="">
      <xdr:nvSpPr>
        <xdr:cNvPr id="26" name="Text Box 6"/>
        <xdr:cNvSpPr txBox="1"/>
      </xdr:nvSpPr>
      <xdr:spPr>
        <a:xfrm>
          <a:off x="457200" y="231394"/>
          <a:ext cx="6705600" cy="454406"/>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200" b="1">
              <a:solidFill>
                <a:srgbClr val="213B90"/>
              </a:solidFill>
              <a:effectLst/>
              <a:ea typeface="Calibri"/>
              <a:cs typeface="Arial"/>
            </a:rPr>
            <a:t>Number of people registered on the NIDD in 2016</a:t>
          </a:r>
          <a:endParaRPr lang="en-IE" sz="1100">
            <a:effectLst/>
            <a:latin typeface="Times New Roman"/>
            <a:ea typeface="Calibri"/>
          </a:endParaRPr>
        </a:p>
        <a:p>
          <a:pPr algn="ctr">
            <a:spcAft>
              <a:spcPts val="0"/>
            </a:spcAft>
          </a:pPr>
          <a:r>
            <a:rPr lang="en-US" sz="1200" b="1">
              <a:solidFill>
                <a:srgbClr val="213B90"/>
              </a:solidFill>
              <a:effectLst/>
              <a:ea typeface="Calibri"/>
              <a:cs typeface="Arial"/>
            </a:rPr>
            <a:t>28,275</a:t>
          </a:r>
          <a:endParaRPr lang="en-IE" sz="1100">
            <a:effectLst/>
            <a:latin typeface="Times New Roman"/>
            <a:ea typeface="Calibri"/>
          </a:endParaRPr>
        </a:p>
      </xdr:txBody>
    </xdr:sp>
    <xdr:clientData/>
  </xdr:twoCellAnchor>
  <xdr:twoCellAnchor>
    <xdr:from>
      <xdr:col>3</xdr:col>
      <xdr:colOff>561974</xdr:colOff>
      <xdr:row>9</xdr:row>
      <xdr:rowOff>38099</xdr:rowOff>
    </xdr:from>
    <xdr:to>
      <xdr:col>5</xdr:col>
      <xdr:colOff>571499</xdr:colOff>
      <xdr:row>19</xdr:row>
      <xdr:rowOff>238124</xdr:rowOff>
    </xdr:to>
    <xdr:sp macro="" textlink="">
      <xdr:nvSpPr>
        <xdr:cNvPr id="31" name="Text Box 9"/>
        <xdr:cNvSpPr txBox="1"/>
      </xdr:nvSpPr>
      <xdr:spPr>
        <a:xfrm>
          <a:off x="1847849" y="1752599"/>
          <a:ext cx="1571625" cy="2105025"/>
        </a:xfrm>
        <a:prstGeom prst="rect">
          <a:avLst/>
        </a:prstGeom>
        <a:solidFill>
          <a:srgbClr val="AFA3A0"/>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900430" algn="l"/>
            </a:tabLst>
          </a:pPr>
          <a:endParaRPr lang="en-US" sz="1000" b="0">
            <a:solidFill>
              <a:srgbClr val="FFFFFF"/>
            </a:solidFill>
            <a:effectLst/>
            <a:latin typeface="+mn-lt"/>
            <a:ea typeface="Calibri"/>
          </a:endParaRPr>
        </a:p>
        <a:p>
          <a:pPr>
            <a:spcAft>
              <a:spcPts val="0"/>
            </a:spcAft>
            <a:tabLst>
              <a:tab pos="900430" algn="l"/>
            </a:tabLst>
          </a:pPr>
          <a:r>
            <a:rPr lang="en-US" sz="1000" b="0">
              <a:solidFill>
                <a:srgbClr val="FFFFFF"/>
              </a:solidFill>
              <a:effectLst/>
              <a:latin typeface="+mn-lt"/>
              <a:ea typeface="Calibri"/>
            </a:rPr>
            <a:t>Area 1</a:t>
          </a:r>
          <a:r>
            <a:rPr lang="en-US" sz="1000" b="0" baseline="0">
              <a:solidFill>
                <a:srgbClr val="FFFFFF"/>
              </a:solidFill>
              <a:effectLst/>
              <a:latin typeface="+mn-lt"/>
              <a:ea typeface="Calibri"/>
            </a:rPr>
            <a:t>         </a:t>
          </a:r>
          <a:r>
            <a:rPr lang="en-US" sz="1000" b="0">
              <a:solidFill>
                <a:srgbClr val="FFFFFF"/>
              </a:solidFill>
              <a:effectLst/>
              <a:latin typeface="+mn-lt"/>
              <a:ea typeface="Calibri"/>
            </a:rPr>
            <a:t>2,652	</a:t>
          </a:r>
          <a:r>
            <a:rPr lang="en-US" sz="1000" b="0" baseline="0">
              <a:solidFill>
                <a:srgbClr val="FFFFFF"/>
              </a:solidFill>
              <a:effectLst/>
              <a:latin typeface="+mn-lt"/>
              <a:ea typeface="Calibri"/>
            </a:rPr>
            <a:t> </a:t>
          </a:r>
          <a:r>
            <a:rPr lang="en-US" sz="1000" b="0">
              <a:solidFill>
                <a:srgbClr val="FFFFFF"/>
              </a:solidFill>
              <a:effectLst/>
              <a:latin typeface="+mn-lt"/>
              <a:ea typeface="Calibri"/>
            </a:rPr>
            <a:t>(9.4)</a:t>
          </a:r>
        </a:p>
        <a:p>
          <a:pPr>
            <a:spcAft>
              <a:spcPts val="0"/>
            </a:spcAft>
            <a:tabLst>
              <a:tab pos="900430" algn="l"/>
            </a:tabLst>
          </a:pPr>
          <a:r>
            <a:rPr lang="en-US" sz="1000" b="0">
              <a:solidFill>
                <a:srgbClr val="FFFFFF"/>
              </a:solidFill>
              <a:effectLst/>
              <a:latin typeface="+mn-lt"/>
              <a:ea typeface="Calibri"/>
            </a:rPr>
            <a:t>Area 2</a:t>
          </a:r>
          <a:r>
            <a:rPr lang="en-US" sz="1000" b="0" baseline="0">
              <a:solidFill>
                <a:srgbClr val="FFFFFF"/>
              </a:solidFill>
              <a:effectLst/>
              <a:latin typeface="+mn-lt"/>
              <a:ea typeface="Calibri"/>
            </a:rPr>
            <a:t>         </a:t>
          </a:r>
          <a:r>
            <a:rPr lang="en-US" sz="1000" b="0">
              <a:solidFill>
                <a:srgbClr val="FFFFFF"/>
              </a:solidFill>
              <a:effectLst/>
              <a:latin typeface="+mn-lt"/>
              <a:ea typeface="Calibri"/>
            </a:rPr>
            <a:t>3,255	(11.5)</a:t>
          </a:r>
        </a:p>
        <a:p>
          <a:pPr>
            <a:spcAft>
              <a:spcPts val="0"/>
            </a:spcAft>
            <a:tabLst>
              <a:tab pos="900430" algn="l"/>
            </a:tabLst>
          </a:pPr>
          <a:r>
            <a:rPr lang="en-US" sz="1000" b="0">
              <a:solidFill>
                <a:srgbClr val="FFFFFF"/>
              </a:solidFill>
              <a:effectLst/>
              <a:latin typeface="+mn-lt"/>
              <a:ea typeface="Calibri"/>
            </a:rPr>
            <a:t>Area 3</a:t>
          </a:r>
          <a:r>
            <a:rPr lang="en-US" sz="1000" b="0" baseline="0">
              <a:solidFill>
                <a:srgbClr val="FFFFFF"/>
              </a:solidFill>
              <a:effectLst/>
              <a:latin typeface="+mn-lt"/>
              <a:ea typeface="Calibri"/>
            </a:rPr>
            <a:t>         </a:t>
          </a:r>
          <a:r>
            <a:rPr lang="en-US" sz="1000" b="0">
              <a:solidFill>
                <a:srgbClr val="FFFFFF"/>
              </a:solidFill>
              <a:effectLst/>
              <a:latin typeface="+mn-lt"/>
              <a:ea typeface="Calibri"/>
            </a:rPr>
            <a:t>2,384	 (8.4)</a:t>
          </a:r>
        </a:p>
        <a:p>
          <a:pPr>
            <a:spcAft>
              <a:spcPts val="0"/>
            </a:spcAft>
            <a:tabLst>
              <a:tab pos="900430" algn="l"/>
            </a:tabLst>
          </a:pPr>
          <a:r>
            <a:rPr lang="en-US" sz="1000" b="0">
              <a:solidFill>
                <a:srgbClr val="FFFFFF"/>
              </a:solidFill>
              <a:effectLst/>
              <a:latin typeface="+mn-lt"/>
              <a:ea typeface="Calibri"/>
            </a:rPr>
            <a:t>Area 4</a:t>
          </a:r>
          <a:r>
            <a:rPr lang="en-US" sz="1000" b="0" baseline="0">
              <a:solidFill>
                <a:srgbClr val="FFFFFF"/>
              </a:solidFill>
              <a:effectLst/>
              <a:latin typeface="+mn-lt"/>
              <a:ea typeface="Calibri"/>
            </a:rPr>
            <a:t>         </a:t>
          </a:r>
          <a:r>
            <a:rPr lang="en-US" sz="1000" b="0">
              <a:solidFill>
                <a:srgbClr val="FFFFFF"/>
              </a:solidFill>
              <a:effectLst/>
              <a:latin typeface="+mn-lt"/>
              <a:ea typeface="Calibri"/>
            </a:rPr>
            <a:t>4,198	 (14.8) Area 5</a:t>
          </a:r>
          <a:r>
            <a:rPr lang="en-US" sz="1000" b="0" baseline="0">
              <a:solidFill>
                <a:srgbClr val="FFFFFF"/>
              </a:solidFill>
              <a:effectLst/>
              <a:latin typeface="+mn-lt"/>
              <a:ea typeface="Calibri"/>
            </a:rPr>
            <a:t>         </a:t>
          </a:r>
          <a:r>
            <a:rPr lang="en-US" sz="1000" b="0">
              <a:solidFill>
                <a:srgbClr val="FFFFFF"/>
              </a:solidFill>
              <a:effectLst/>
              <a:latin typeface="+mn-lt"/>
              <a:ea typeface="Calibri"/>
            </a:rPr>
            <a:t>3,572  (12.6)</a:t>
          </a:r>
        </a:p>
        <a:p>
          <a:pPr>
            <a:spcAft>
              <a:spcPts val="0"/>
            </a:spcAft>
            <a:tabLst>
              <a:tab pos="900430" algn="l"/>
            </a:tabLst>
          </a:pPr>
          <a:r>
            <a:rPr lang="en-US" sz="1000" b="0">
              <a:solidFill>
                <a:srgbClr val="FFFFFF"/>
              </a:solidFill>
              <a:effectLst/>
              <a:latin typeface="+mn-lt"/>
              <a:ea typeface="Calibri"/>
            </a:rPr>
            <a:t>Area 6</a:t>
          </a:r>
          <a:r>
            <a:rPr lang="en-US" sz="1000" b="0" baseline="0">
              <a:solidFill>
                <a:srgbClr val="FFFFFF"/>
              </a:solidFill>
              <a:effectLst/>
              <a:latin typeface="+mn-lt"/>
              <a:ea typeface="Calibri"/>
            </a:rPr>
            <a:t>         </a:t>
          </a:r>
          <a:r>
            <a:rPr lang="en-US" sz="1000" b="0">
              <a:solidFill>
                <a:srgbClr val="FFFFFF"/>
              </a:solidFill>
              <a:effectLst/>
              <a:latin typeface="+mn-lt"/>
              <a:ea typeface="Calibri"/>
            </a:rPr>
            <a:t>1,385 	(4.9)</a:t>
          </a:r>
        </a:p>
        <a:p>
          <a:pPr>
            <a:spcAft>
              <a:spcPts val="0"/>
            </a:spcAft>
            <a:tabLst>
              <a:tab pos="900430" algn="l"/>
            </a:tabLst>
          </a:pPr>
          <a:r>
            <a:rPr lang="en-US" sz="1000" b="0">
              <a:solidFill>
                <a:srgbClr val="FFFFFF"/>
              </a:solidFill>
              <a:effectLst/>
              <a:latin typeface="+mn-lt"/>
              <a:ea typeface="Calibri"/>
            </a:rPr>
            <a:t>Area 7</a:t>
          </a:r>
          <a:r>
            <a:rPr lang="en-US" sz="1000" b="0" baseline="0">
              <a:solidFill>
                <a:srgbClr val="FFFFFF"/>
              </a:solidFill>
              <a:effectLst/>
              <a:latin typeface="+mn-lt"/>
              <a:ea typeface="Calibri"/>
            </a:rPr>
            <a:t>         </a:t>
          </a:r>
          <a:r>
            <a:rPr lang="en-US" sz="1000" b="0">
              <a:solidFill>
                <a:srgbClr val="FFFFFF"/>
              </a:solidFill>
              <a:effectLst/>
              <a:latin typeface="+mn-lt"/>
              <a:ea typeface="Calibri"/>
            </a:rPr>
            <a:t>3,686	(13.0)</a:t>
          </a:r>
        </a:p>
        <a:p>
          <a:pPr>
            <a:spcAft>
              <a:spcPts val="0"/>
            </a:spcAft>
            <a:tabLst>
              <a:tab pos="900430" algn="l"/>
            </a:tabLst>
          </a:pPr>
          <a:r>
            <a:rPr lang="en-US" sz="1000" b="0">
              <a:solidFill>
                <a:srgbClr val="FFFFFF"/>
              </a:solidFill>
              <a:effectLst/>
              <a:latin typeface="+mn-lt"/>
              <a:ea typeface="Calibri"/>
            </a:rPr>
            <a:t>Area 8</a:t>
          </a:r>
          <a:r>
            <a:rPr lang="en-US" sz="1000" b="0" baseline="0">
              <a:solidFill>
                <a:srgbClr val="FFFFFF"/>
              </a:solidFill>
              <a:effectLst/>
              <a:latin typeface="+mn-lt"/>
              <a:ea typeface="Calibri"/>
            </a:rPr>
            <a:t>         </a:t>
          </a:r>
          <a:r>
            <a:rPr lang="en-US" sz="1000" b="0">
              <a:solidFill>
                <a:srgbClr val="FFFFFF"/>
              </a:solidFill>
              <a:effectLst/>
              <a:latin typeface="+mn-lt"/>
              <a:ea typeface="Calibri"/>
            </a:rPr>
            <a:t>3,792	(13.4)</a:t>
          </a:r>
        </a:p>
        <a:p>
          <a:pPr>
            <a:spcAft>
              <a:spcPts val="0"/>
            </a:spcAft>
            <a:tabLst>
              <a:tab pos="900430" algn="l"/>
            </a:tabLst>
          </a:pPr>
          <a:r>
            <a:rPr lang="en-US" sz="1000" b="0">
              <a:solidFill>
                <a:srgbClr val="FFFFFF"/>
              </a:solidFill>
              <a:effectLst/>
              <a:latin typeface="+mn-lt"/>
              <a:ea typeface="Calibri"/>
            </a:rPr>
            <a:t>Area 9</a:t>
          </a:r>
          <a:r>
            <a:rPr lang="en-US" sz="1000" b="0" baseline="0">
              <a:solidFill>
                <a:srgbClr val="FFFFFF"/>
              </a:solidFill>
              <a:effectLst/>
              <a:latin typeface="+mn-lt"/>
              <a:ea typeface="Calibri"/>
            </a:rPr>
            <a:t>         3,351</a:t>
          </a:r>
          <a:r>
            <a:rPr lang="en-US" sz="1000" b="0">
              <a:solidFill>
                <a:srgbClr val="FFFFFF"/>
              </a:solidFill>
              <a:effectLst/>
              <a:latin typeface="+mn-lt"/>
              <a:ea typeface="Calibri"/>
            </a:rPr>
            <a:t>	(11.9)</a:t>
          </a:r>
          <a:endParaRPr lang="en-IE" sz="1000" b="0">
            <a:effectLst/>
            <a:latin typeface="+mn-lt"/>
            <a:ea typeface="Calibri"/>
          </a:endParaRPr>
        </a:p>
      </xdr:txBody>
    </xdr:sp>
    <xdr:clientData/>
  </xdr:twoCellAnchor>
  <xdr:twoCellAnchor>
    <xdr:from>
      <xdr:col>5</xdr:col>
      <xdr:colOff>666749</xdr:colOff>
      <xdr:row>9</xdr:row>
      <xdr:rowOff>19051</xdr:rowOff>
    </xdr:from>
    <xdr:to>
      <xdr:col>8</xdr:col>
      <xdr:colOff>285750</xdr:colOff>
      <xdr:row>19</xdr:row>
      <xdr:rowOff>219075</xdr:rowOff>
    </xdr:to>
    <xdr:sp macro="" textlink="">
      <xdr:nvSpPr>
        <xdr:cNvPr id="32" name="Text Box 7"/>
        <xdr:cNvSpPr txBox="1"/>
      </xdr:nvSpPr>
      <xdr:spPr>
        <a:xfrm>
          <a:off x="3514724" y="1733551"/>
          <a:ext cx="1647826" cy="2105024"/>
        </a:xfrm>
        <a:prstGeom prst="rect">
          <a:avLst/>
        </a:prstGeom>
        <a:solidFill>
          <a:srgbClr val="98CFE2"/>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0-4 years</a:t>
          </a:r>
          <a:r>
            <a:rPr lang="en-GB" sz="1000" b="0" baseline="0">
              <a:solidFill>
                <a:srgbClr val="FFFFFF"/>
              </a:solidFill>
              <a:effectLst/>
              <a:latin typeface="+mn-lt"/>
              <a:ea typeface="Calibri"/>
            </a:rPr>
            <a:t>       911     </a:t>
          </a:r>
          <a:r>
            <a:rPr lang="en-GB" sz="1000" b="0">
              <a:solidFill>
                <a:srgbClr val="FFFFFF"/>
              </a:solidFill>
              <a:effectLst/>
              <a:latin typeface="+mn-lt"/>
              <a:ea typeface="Calibri"/>
            </a:rPr>
            <a:t>(3.2)</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5-9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2,919</a:t>
          </a:r>
          <a:r>
            <a:rPr lang="en-GB" sz="1000" b="0" baseline="0">
              <a:solidFill>
                <a:srgbClr val="FFFFFF"/>
              </a:solidFill>
              <a:effectLst/>
              <a:latin typeface="+mn-lt"/>
              <a:ea typeface="Calibri"/>
            </a:rPr>
            <a:t>  </a:t>
          </a:r>
          <a:r>
            <a:rPr lang="en-GB" sz="1000" b="0">
              <a:solidFill>
                <a:srgbClr val="FFFFFF"/>
              </a:solidFill>
              <a:effectLst/>
              <a:latin typeface="+mn-lt"/>
              <a:ea typeface="Calibri"/>
            </a:rPr>
            <a:t>(10.3)</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10-14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3,090</a:t>
          </a:r>
          <a:r>
            <a:rPr lang="en-GB" sz="1000" b="0" baseline="0">
              <a:solidFill>
                <a:srgbClr val="FFFFFF"/>
              </a:solidFill>
              <a:effectLst/>
              <a:latin typeface="+mn-lt"/>
              <a:ea typeface="Calibri"/>
            </a:rPr>
            <a:t>  </a:t>
          </a:r>
          <a:r>
            <a:rPr lang="en-GB" sz="1000" b="0">
              <a:solidFill>
                <a:srgbClr val="FFFFFF"/>
              </a:solidFill>
              <a:effectLst/>
              <a:latin typeface="+mn-lt"/>
              <a:ea typeface="Calibri"/>
            </a:rPr>
            <a:t>(10.9)</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15-19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3,222</a:t>
          </a:r>
          <a:r>
            <a:rPr lang="en-GB" sz="1000" b="0" baseline="0">
              <a:solidFill>
                <a:srgbClr val="FFFFFF"/>
              </a:solidFill>
              <a:effectLst/>
              <a:latin typeface="+mn-lt"/>
              <a:ea typeface="Calibri"/>
            </a:rPr>
            <a:t>  </a:t>
          </a:r>
          <a:r>
            <a:rPr lang="en-GB" sz="1000" b="0">
              <a:solidFill>
                <a:srgbClr val="FFFFFF"/>
              </a:solidFill>
              <a:effectLst/>
              <a:latin typeface="+mn-lt"/>
              <a:ea typeface="Calibri"/>
            </a:rPr>
            <a:t>(11.4)</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20-34 years</a:t>
          </a:r>
          <a:r>
            <a:rPr lang="en-GB" sz="1000" b="0" baseline="0">
              <a:solidFill>
                <a:srgbClr val="FFFFFF"/>
              </a:solidFill>
              <a:effectLst/>
              <a:latin typeface="+mn-lt"/>
              <a:ea typeface="Calibri"/>
            </a:rPr>
            <a:t>   </a:t>
          </a:r>
          <a:r>
            <a:rPr lang="en-GB" sz="1000" b="0">
              <a:solidFill>
                <a:srgbClr val="FFFFFF"/>
              </a:solidFill>
              <a:effectLst/>
              <a:latin typeface="+mn-lt"/>
              <a:ea typeface="Calibri"/>
            </a:rPr>
            <a:t>6,352</a:t>
          </a:r>
          <a:r>
            <a:rPr lang="en-GB" sz="1000" b="0" baseline="0">
              <a:solidFill>
                <a:srgbClr val="FFFFFF"/>
              </a:solidFill>
              <a:effectLst/>
              <a:latin typeface="+mn-lt"/>
              <a:ea typeface="Calibri"/>
            </a:rPr>
            <a:t>  </a:t>
          </a:r>
          <a:r>
            <a:rPr lang="en-GB" sz="1000" b="0">
              <a:solidFill>
                <a:srgbClr val="FFFFFF"/>
              </a:solidFill>
              <a:effectLst/>
              <a:latin typeface="+mn-lt"/>
              <a:ea typeface="Calibri"/>
            </a:rPr>
            <a:t>(22.5)</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35-54 years  </a:t>
          </a:r>
          <a:r>
            <a:rPr lang="en-GB" sz="1000" b="0" baseline="0">
              <a:solidFill>
                <a:srgbClr val="FFFFFF"/>
              </a:solidFill>
              <a:effectLst/>
              <a:latin typeface="+mn-lt"/>
              <a:ea typeface="Calibri"/>
            </a:rPr>
            <a:t> </a:t>
          </a:r>
          <a:r>
            <a:rPr lang="en-GB" sz="1000" b="0">
              <a:solidFill>
                <a:srgbClr val="FFFFFF"/>
              </a:solidFill>
              <a:effectLst/>
              <a:latin typeface="+mn-lt"/>
              <a:ea typeface="Calibri"/>
            </a:rPr>
            <a:t>7,701</a:t>
          </a:r>
          <a:r>
            <a:rPr lang="en-GB" sz="1000" b="0" baseline="0">
              <a:solidFill>
                <a:srgbClr val="FFFFFF"/>
              </a:solidFill>
              <a:effectLst/>
              <a:latin typeface="+mn-lt"/>
              <a:ea typeface="Calibri"/>
            </a:rPr>
            <a:t>  </a:t>
          </a:r>
          <a:r>
            <a:rPr lang="en-GB" sz="1000" b="0">
              <a:solidFill>
                <a:srgbClr val="FFFFFF"/>
              </a:solidFill>
              <a:effectLst/>
              <a:latin typeface="+mn-lt"/>
              <a:ea typeface="Calibri"/>
            </a:rPr>
            <a:t>(27.2)</a:t>
          </a:r>
          <a:endParaRPr lang="en-IE" sz="1000" b="0">
            <a:effectLst/>
            <a:latin typeface="+mn-lt"/>
            <a:ea typeface="Calibri"/>
          </a:endParaRPr>
        </a:p>
        <a:p>
          <a:pPr>
            <a:spcAft>
              <a:spcPts val="0"/>
            </a:spcAft>
            <a:tabLst>
              <a:tab pos="900430" algn="l"/>
            </a:tabLst>
          </a:pPr>
          <a:r>
            <a:rPr lang="en-GB" sz="1000" b="0">
              <a:solidFill>
                <a:srgbClr val="FFFFFF"/>
              </a:solidFill>
              <a:effectLst/>
              <a:latin typeface="+mn-lt"/>
              <a:ea typeface="Calibri"/>
            </a:rPr>
            <a:t>55 years+</a:t>
          </a:r>
          <a:r>
            <a:rPr lang="en-GB" sz="1000" b="0" baseline="0">
              <a:solidFill>
                <a:srgbClr val="FFFFFF"/>
              </a:solidFill>
              <a:effectLst/>
              <a:latin typeface="+mn-lt"/>
              <a:ea typeface="Calibri"/>
            </a:rPr>
            <a:t>       4,080  </a:t>
          </a:r>
          <a:r>
            <a:rPr lang="en-GB" sz="1000" b="0">
              <a:solidFill>
                <a:srgbClr val="FFFFFF"/>
              </a:solidFill>
              <a:effectLst/>
              <a:latin typeface="+mn-lt"/>
              <a:ea typeface="Calibri"/>
            </a:rPr>
            <a:t>(14.4)</a:t>
          </a:r>
          <a:endParaRPr lang="en-IE" sz="1000" b="0">
            <a:effectLst/>
            <a:latin typeface="+mn-lt"/>
            <a:ea typeface="Calibri"/>
          </a:endParaRPr>
        </a:p>
      </xdr:txBody>
    </xdr:sp>
    <xdr:clientData/>
  </xdr:twoCellAnchor>
  <xdr:twoCellAnchor>
    <xdr:from>
      <xdr:col>2</xdr:col>
      <xdr:colOff>228600</xdr:colOff>
      <xdr:row>4</xdr:row>
      <xdr:rowOff>152400</xdr:rowOff>
    </xdr:from>
    <xdr:to>
      <xdr:col>10</xdr:col>
      <xdr:colOff>57150</xdr:colOff>
      <xdr:row>5</xdr:row>
      <xdr:rowOff>150496</xdr:rowOff>
    </xdr:to>
    <xdr:sp macro="" textlink="">
      <xdr:nvSpPr>
        <xdr:cNvPr id="33" name="Freeform 32"/>
        <xdr:cNvSpPr/>
      </xdr:nvSpPr>
      <xdr:spPr>
        <a:xfrm>
          <a:off x="1219200" y="914400"/>
          <a:ext cx="5248275" cy="188596"/>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5</xdr:col>
      <xdr:colOff>619125</xdr:colOff>
      <xdr:row>3</xdr:row>
      <xdr:rowOff>112395</xdr:rowOff>
    </xdr:from>
    <xdr:to>
      <xdr:col>5</xdr:col>
      <xdr:colOff>626113</xdr:colOff>
      <xdr:row>5</xdr:row>
      <xdr:rowOff>85725</xdr:rowOff>
    </xdr:to>
    <xdr:cxnSp macro="">
      <xdr:nvCxnSpPr>
        <xdr:cNvPr id="34" name="Straight Connector 33"/>
        <xdr:cNvCxnSpPr/>
      </xdr:nvCxnSpPr>
      <xdr:spPr>
        <a:xfrm flipH="1">
          <a:off x="3781425" y="683895"/>
          <a:ext cx="6988" cy="35433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342901</xdr:colOff>
      <xdr:row>5</xdr:row>
      <xdr:rowOff>95250</xdr:rowOff>
    </xdr:from>
    <xdr:to>
      <xdr:col>7</xdr:col>
      <xdr:colOff>133350</xdr:colOff>
      <xdr:row>5</xdr:row>
      <xdr:rowOff>180975</xdr:rowOff>
    </xdr:to>
    <xdr:sp macro="" textlink="">
      <xdr:nvSpPr>
        <xdr:cNvPr id="35" name="Freeform 34"/>
        <xdr:cNvSpPr/>
      </xdr:nvSpPr>
      <xdr:spPr>
        <a:xfrm>
          <a:off x="2895601" y="1047750"/>
          <a:ext cx="1819274" cy="85725"/>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8</xdr:col>
      <xdr:colOff>395080</xdr:colOff>
      <xdr:row>5</xdr:row>
      <xdr:rowOff>164409</xdr:rowOff>
    </xdr:from>
    <xdr:to>
      <xdr:col>11</xdr:col>
      <xdr:colOff>234470</xdr:colOff>
      <xdr:row>9</xdr:row>
      <xdr:rowOff>28575</xdr:rowOff>
    </xdr:to>
    <xdr:sp macro="" textlink="">
      <xdr:nvSpPr>
        <xdr:cNvPr id="45" name="Rectangle 44"/>
        <xdr:cNvSpPr>
          <a:spLocks/>
        </xdr:cNvSpPr>
      </xdr:nvSpPr>
      <xdr:spPr bwMode="auto">
        <a:xfrm>
          <a:off x="5271880" y="1116909"/>
          <a:ext cx="1534840" cy="626166"/>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rgbClr val="E64285"/>
              </a:solidFill>
              <a:latin typeface="+mn-lt"/>
            </a:rPr>
            <a:t>Female</a:t>
          </a:r>
        </a:p>
        <a:p>
          <a:pPr algn="ctr">
            <a:lnSpc>
              <a:spcPts val="1100"/>
            </a:lnSpc>
          </a:pPr>
          <a:r>
            <a:rPr lang="en-IE" sz="1000" b="1">
              <a:solidFill>
                <a:srgbClr val="E64285"/>
              </a:solidFill>
              <a:latin typeface="+mn-lt"/>
            </a:rPr>
            <a:t>11,646 (41.2%)</a:t>
          </a:r>
        </a:p>
      </xdr:txBody>
    </xdr:sp>
    <xdr:clientData/>
  </xdr:twoCellAnchor>
  <xdr:twoCellAnchor>
    <xdr:from>
      <xdr:col>3</xdr:col>
      <xdr:colOff>561146</xdr:colOff>
      <xdr:row>5</xdr:row>
      <xdr:rowOff>183460</xdr:rowOff>
    </xdr:from>
    <xdr:to>
      <xdr:col>5</xdr:col>
      <xdr:colOff>565010</xdr:colOff>
      <xdr:row>9</xdr:row>
      <xdr:rowOff>28575</xdr:rowOff>
    </xdr:to>
    <xdr:sp macro="" textlink="">
      <xdr:nvSpPr>
        <xdr:cNvPr id="46" name="Rectangle 45"/>
        <xdr:cNvSpPr>
          <a:spLocks/>
        </xdr:cNvSpPr>
      </xdr:nvSpPr>
      <xdr:spPr bwMode="auto">
        <a:xfrm>
          <a:off x="1847021" y="1135960"/>
          <a:ext cx="1565964" cy="607115"/>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b="1">
              <a:solidFill>
                <a:schemeClr val="bg1">
                  <a:lumMod val="50000"/>
                </a:schemeClr>
              </a:solidFill>
              <a:latin typeface="+mn-lt"/>
            </a:rPr>
            <a:t>CHO Area of registration*</a:t>
          </a:r>
        </a:p>
      </xdr:txBody>
    </xdr:sp>
    <xdr:clientData/>
  </xdr:twoCellAnchor>
  <xdr:twoCellAnchor>
    <xdr:from>
      <xdr:col>0</xdr:col>
      <xdr:colOff>140804</xdr:colOff>
      <xdr:row>5</xdr:row>
      <xdr:rowOff>153644</xdr:rowOff>
    </xdr:from>
    <xdr:to>
      <xdr:col>3</xdr:col>
      <xdr:colOff>450253</xdr:colOff>
      <xdr:row>9</xdr:row>
      <xdr:rowOff>19050</xdr:rowOff>
    </xdr:to>
    <xdr:sp macro="" textlink="">
      <xdr:nvSpPr>
        <xdr:cNvPr id="47" name="Rectangle 46"/>
        <xdr:cNvSpPr>
          <a:spLocks/>
        </xdr:cNvSpPr>
      </xdr:nvSpPr>
      <xdr:spPr bwMode="auto">
        <a:xfrm>
          <a:off x="140804" y="1106144"/>
          <a:ext cx="1595324" cy="627406"/>
        </a:xfrm>
        <a:prstGeom prst="rect">
          <a:avLst/>
        </a:prstGeom>
        <a:solidFill>
          <a:sysClr val="window" lastClr="FFFFFF"/>
        </a:solidFill>
        <a:ln w="9525">
          <a:solidFill>
            <a:srgbClr val="05386C"/>
          </a:solidFill>
          <a:prstDash val="sysDash"/>
          <a:miter lim="800000"/>
          <a:headEnd/>
          <a:tailEnd/>
        </a:ln>
        <a:extLst/>
      </xdr:spPr>
      <xdr:txBody>
        <a:bodyPr rot="0" vert="horz" wrap="square" lIns="91440" tIns="45720" rIns="91440" bIns="45720" anchor="t" anchorCtr="0" upright="1">
          <a:noAutofit/>
        </a:bodyPr>
        <a:lstStyle/>
        <a:p>
          <a:pPr algn="ctr"/>
          <a:endParaRPr lang="en-IE" sz="1000">
            <a:solidFill>
              <a:schemeClr val="accent3">
                <a:lumMod val="75000"/>
              </a:schemeClr>
            </a:solidFill>
            <a:latin typeface="+mn-lt"/>
          </a:endParaRPr>
        </a:p>
        <a:p>
          <a:pPr algn="ctr"/>
          <a:r>
            <a:rPr lang="en-IE" sz="1000" b="1">
              <a:solidFill>
                <a:srgbClr val="05386C"/>
              </a:solidFill>
              <a:latin typeface="+mn-lt"/>
            </a:rPr>
            <a:t>Male</a:t>
          </a:r>
        </a:p>
        <a:p>
          <a:pPr algn="ctr"/>
          <a:r>
            <a:rPr lang="en-IE" sz="1000" b="1">
              <a:solidFill>
                <a:srgbClr val="05386C"/>
              </a:solidFill>
              <a:latin typeface="+mn-lt"/>
            </a:rPr>
            <a:t>16,629 (58.8%)</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5</xdr:col>
      <xdr:colOff>653912</xdr:colOff>
      <xdr:row>6</xdr:row>
      <xdr:rowOff>1243</xdr:rowOff>
    </xdr:from>
    <xdr:to>
      <xdr:col>8</xdr:col>
      <xdr:colOff>272715</xdr:colOff>
      <xdr:row>9</xdr:row>
      <xdr:rowOff>19050</xdr:rowOff>
    </xdr:to>
    <xdr:sp macro="" textlink="">
      <xdr:nvSpPr>
        <xdr:cNvPr id="48" name="Rectangle 47"/>
        <xdr:cNvSpPr>
          <a:spLocks/>
        </xdr:cNvSpPr>
      </xdr:nvSpPr>
      <xdr:spPr bwMode="auto">
        <a:xfrm>
          <a:off x="3501887" y="1144243"/>
          <a:ext cx="1647628" cy="589307"/>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chemeClr val="accent5">
                  <a:lumMod val="75000"/>
                </a:schemeClr>
              </a:solidFill>
              <a:latin typeface="+mn-lt"/>
            </a:rPr>
            <a:t>Age group</a:t>
          </a:r>
        </a:p>
      </xdr:txBody>
    </xdr:sp>
    <xdr:clientData/>
  </xdr:twoCellAnchor>
  <xdr:twoCellAnchor>
    <xdr:from>
      <xdr:col>8</xdr:col>
      <xdr:colOff>386798</xdr:colOff>
      <xdr:row>9</xdr:row>
      <xdr:rowOff>30232</xdr:rowOff>
    </xdr:from>
    <xdr:to>
      <xdr:col>11</xdr:col>
      <xdr:colOff>242534</xdr:colOff>
      <xdr:row>19</xdr:row>
      <xdr:rowOff>228600</xdr:rowOff>
    </xdr:to>
    <xdr:sp macro="" textlink="">
      <xdr:nvSpPr>
        <xdr:cNvPr id="49" name="Rectangle 48"/>
        <xdr:cNvSpPr>
          <a:spLocks/>
        </xdr:cNvSpPr>
      </xdr:nvSpPr>
      <xdr:spPr bwMode="auto">
        <a:xfrm>
          <a:off x="5263598" y="1744732"/>
          <a:ext cx="1551186" cy="2103368"/>
        </a:xfrm>
        <a:prstGeom prst="rect">
          <a:avLst/>
        </a:prstGeom>
        <a:solidFill>
          <a:srgbClr val="E64285"/>
        </a:solidFill>
        <a:ln w="9525">
          <a:solidFill>
            <a:schemeClr val="accent5"/>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Level of intellectual disability</a:t>
          </a:r>
        </a:p>
        <a:p>
          <a:pPr algn="l"/>
          <a:r>
            <a:rPr lang="en-IE" sz="1000" b="1" u="sng" baseline="0">
              <a:solidFill>
                <a:schemeClr val="bg1"/>
              </a:solidFill>
              <a:latin typeface="+mn-lt"/>
            </a:rPr>
            <a:t>                              n      %__</a:t>
          </a:r>
        </a:p>
        <a:p>
          <a:pPr algn="l"/>
          <a:r>
            <a:rPr lang="en-IE" sz="1000" u="none" baseline="0">
              <a:solidFill>
                <a:schemeClr val="bg1"/>
              </a:solidFill>
              <a:latin typeface="+mn-lt"/>
            </a:rPr>
            <a:t>Mild                3,864 (33.2)</a:t>
          </a:r>
        </a:p>
        <a:p>
          <a:pPr algn="l"/>
          <a:endParaRPr lang="en-IE" sz="1000" u="none" baseline="0">
            <a:solidFill>
              <a:schemeClr val="bg1"/>
            </a:solidFill>
            <a:latin typeface="+mn-lt"/>
          </a:endParaRPr>
        </a:p>
        <a:p>
          <a:pPr algn="l"/>
          <a:r>
            <a:rPr lang="en-IE" sz="1000" u="none" baseline="0">
              <a:solidFill>
                <a:schemeClr val="bg1"/>
              </a:solidFill>
              <a:latin typeface="+mn-lt"/>
            </a:rPr>
            <a:t>Moderate      4,881 (41.9)</a:t>
          </a:r>
        </a:p>
        <a:p>
          <a:pPr algn="l"/>
          <a:endParaRPr lang="en-IE" sz="1000" u="none" baseline="0">
            <a:solidFill>
              <a:schemeClr val="bg1"/>
            </a:solidFill>
            <a:latin typeface="+mn-lt"/>
          </a:endParaRPr>
        </a:p>
        <a:p>
          <a:pPr algn="l"/>
          <a:r>
            <a:rPr lang="en-IE" sz="1000" u="none" baseline="0">
              <a:solidFill>
                <a:schemeClr val="bg1"/>
              </a:solidFill>
              <a:latin typeface="+mn-lt"/>
            </a:rPr>
            <a:t>Severe            1,689 (14.5)</a:t>
          </a:r>
        </a:p>
        <a:p>
          <a:pPr algn="l"/>
          <a:endParaRPr lang="en-IE" sz="1000" u="none" baseline="0">
            <a:solidFill>
              <a:schemeClr val="bg1"/>
            </a:solidFill>
            <a:latin typeface="+mn-lt"/>
          </a:endParaRPr>
        </a:p>
        <a:p>
          <a:pPr algn="l"/>
          <a:r>
            <a:rPr lang="en-IE" sz="1000" u="none" baseline="0">
              <a:solidFill>
                <a:schemeClr val="bg1"/>
              </a:solidFill>
              <a:latin typeface="+mn-lt"/>
            </a:rPr>
            <a:t>Profound           394   (3.4)</a:t>
          </a:r>
        </a:p>
        <a:p>
          <a:pPr algn="l"/>
          <a:endParaRPr lang="en-IE" sz="1000" u="none" baseline="0">
            <a:solidFill>
              <a:schemeClr val="bg1"/>
            </a:solidFill>
            <a:latin typeface="+mn-lt"/>
          </a:endParaRPr>
        </a:p>
        <a:p>
          <a:pPr algn="l"/>
          <a:r>
            <a:rPr lang="en-IE" sz="1000" u="none" baseline="0">
              <a:solidFill>
                <a:schemeClr val="bg1"/>
              </a:solidFill>
              <a:latin typeface="+mn-lt"/>
            </a:rPr>
            <a:t>Not verified       818  (7.0)</a:t>
          </a:r>
        </a:p>
      </xdr:txBody>
    </xdr:sp>
    <xdr:clientData/>
  </xdr:twoCellAnchor>
  <xdr:twoCellAnchor>
    <xdr:from>
      <xdr:col>1</xdr:col>
      <xdr:colOff>7453</xdr:colOff>
      <xdr:row>9</xdr:row>
      <xdr:rowOff>20707</xdr:rowOff>
    </xdr:from>
    <xdr:to>
      <xdr:col>3</xdr:col>
      <xdr:colOff>447675</xdr:colOff>
      <xdr:row>19</xdr:row>
      <xdr:rowOff>219075</xdr:rowOff>
    </xdr:to>
    <xdr:sp macro="" textlink="">
      <xdr:nvSpPr>
        <xdr:cNvPr id="51" name="Rectangle 50"/>
        <xdr:cNvSpPr>
          <a:spLocks/>
        </xdr:cNvSpPr>
      </xdr:nvSpPr>
      <xdr:spPr bwMode="auto">
        <a:xfrm>
          <a:off x="150328" y="1735207"/>
          <a:ext cx="1583222" cy="2103368"/>
        </a:xfrm>
        <a:prstGeom prst="rect">
          <a:avLst/>
        </a:prstGeom>
        <a:solidFill>
          <a:srgbClr val="05386C"/>
        </a:solidFill>
        <a:ln w="9525">
          <a:solidFill>
            <a:schemeClr val="accent3">
              <a:lumMod val="75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b="0">
              <a:solidFill>
                <a:schemeClr val="bg1"/>
              </a:solidFill>
              <a:latin typeface="+mn-lt"/>
            </a:rPr>
            <a:t>Level of intellectual disability</a:t>
          </a:r>
        </a:p>
        <a:p>
          <a:r>
            <a:rPr lang="en-IE" sz="1000" b="0" u="sng">
              <a:solidFill>
                <a:schemeClr val="bg1"/>
              </a:solidFill>
              <a:latin typeface="+mn-lt"/>
            </a:rPr>
            <a:t>                          n          %___</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Mild              5,316   (32.0)</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Moderate    6,743   (40.5)</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Severe          2,309   (13.9)</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Profound        467     (2.8)</a:t>
          </a:r>
          <a:endParaRPr kumimoji="0" lang="en-IE" sz="1000" b="0" i="0" u="none" strike="noStrike" kern="0" cap="none" spc="0" normalizeH="0" baseline="0" noProof="0">
            <a:ln>
              <a:noFill/>
            </a:ln>
            <a:solidFill>
              <a:prstClr val="black"/>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US" sz="1000" b="0" i="0" u="none" strike="noStrike" kern="0" cap="none" spc="0" normalizeH="0" baseline="0" noProof="0">
            <a:ln>
              <a:noFill/>
            </a:ln>
            <a:solidFill>
              <a:srgbClr val="FFFFFF"/>
            </a:solidFill>
            <a:effectLst/>
            <a:uLnTx/>
            <a:uFillTx/>
            <a:latin typeface="+mn-lt"/>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mn-lt"/>
              <a:ea typeface="Calibri"/>
              <a:cs typeface="+mn-cs"/>
            </a:rPr>
            <a:t>Not verified  1,794 (10.8)</a:t>
          </a:r>
          <a:endParaRPr kumimoji="0" lang="en-IE" sz="1000" b="0" i="0" u="none" strike="noStrike" kern="0" cap="none" spc="0" normalizeH="0" baseline="0" noProof="0">
            <a:ln>
              <a:noFill/>
            </a:ln>
            <a:solidFill>
              <a:prstClr val="black"/>
            </a:solidFill>
            <a:effectLst/>
            <a:uLnTx/>
            <a:uFillTx/>
            <a:latin typeface="+mn-lt"/>
            <a:ea typeface="Calibri"/>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xdr:colOff>
      <xdr:row>1</xdr:row>
      <xdr:rowOff>104775</xdr:rowOff>
    </xdr:from>
    <xdr:to>
      <xdr:col>9</xdr:col>
      <xdr:colOff>628649</xdr:colOff>
      <xdr:row>23</xdr:row>
      <xdr:rowOff>161925</xdr:rowOff>
    </xdr:to>
    <xdr:graphicFrame macro="">
      <xdr:nvGraphicFramePr>
        <xdr:cNvPr id="819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28575</xdr:rowOff>
    </xdr:from>
    <xdr:to>
      <xdr:col>13</xdr:col>
      <xdr:colOff>314325</xdr:colOff>
      <xdr:row>23</xdr:row>
      <xdr:rowOff>152400</xdr:rowOff>
    </xdr:to>
    <xdr:graphicFrame macro="">
      <xdr:nvGraphicFramePr>
        <xdr:cNvPr id="92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1</xdr:row>
      <xdr:rowOff>47703</xdr:rowOff>
    </xdr:from>
    <xdr:to>
      <xdr:col>11</xdr:col>
      <xdr:colOff>1914525</xdr:colOff>
      <xdr:row>4</xdr:row>
      <xdr:rowOff>47625</xdr:rowOff>
    </xdr:to>
    <xdr:sp macro="" textlink="">
      <xdr:nvSpPr>
        <xdr:cNvPr id="10" name="Text Box 6"/>
        <xdr:cNvSpPr txBox="1"/>
      </xdr:nvSpPr>
      <xdr:spPr>
        <a:xfrm>
          <a:off x="76200" y="238203"/>
          <a:ext cx="8410575" cy="571422"/>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400" b="1">
              <a:solidFill>
                <a:srgbClr val="213B90"/>
              </a:solidFill>
              <a:effectLst/>
              <a:latin typeface="+mn-lt"/>
              <a:ea typeface="Calibri"/>
              <a:cs typeface="Arial"/>
            </a:rPr>
            <a:t>Number of people registered on the NIDD in 2016</a:t>
          </a:r>
          <a:endParaRPr lang="en-IE" sz="1200">
            <a:effectLst/>
            <a:latin typeface="+mn-lt"/>
            <a:ea typeface="Calibri"/>
          </a:endParaRPr>
        </a:p>
        <a:p>
          <a:pPr algn="ctr">
            <a:spcAft>
              <a:spcPts val="0"/>
            </a:spcAft>
          </a:pPr>
          <a:r>
            <a:rPr lang="en-US" sz="1400" b="1">
              <a:solidFill>
                <a:srgbClr val="213B90"/>
              </a:solidFill>
              <a:effectLst/>
              <a:latin typeface="+mn-lt"/>
              <a:ea typeface="Calibri"/>
              <a:cs typeface="Arial"/>
            </a:rPr>
            <a:t>28,275</a:t>
          </a:r>
          <a:endParaRPr lang="en-IE" sz="1200">
            <a:effectLst/>
            <a:latin typeface="+mn-lt"/>
            <a:ea typeface="Calibri"/>
          </a:endParaRPr>
        </a:p>
      </xdr:txBody>
    </xdr:sp>
    <xdr:clientData/>
  </xdr:twoCellAnchor>
  <xdr:twoCellAnchor>
    <xdr:from>
      <xdr:col>1</xdr:col>
      <xdr:colOff>76199</xdr:colOff>
      <xdr:row>13</xdr:row>
      <xdr:rowOff>0</xdr:rowOff>
    </xdr:from>
    <xdr:to>
      <xdr:col>4</xdr:col>
      <xdr:colOff>533400</xdr:colOff>
      <xdr:row>22</xdr:row>
      <xdr:rowOff>76200</xdr:rowOff>
    </xdr:to>
    <xdr:sp macro="" textlink="">
      <xdr:nvSpPr>
        <xdr:cNvPr id="13" name="Text Box 19"/>
        <xdr:cNvSpPr txBox="1"/>
      </xdr:nvSpPr>
      <xdr:spPr>
        <a:xfrm>
          <a:off x="466724" y="2476500"/>
          <a:ext cx="2286001" cy="1800225"/>
        </a:xfrm>
        <a:prstGeom prst="rect">
          <a:avLst/>
        </a:prstGeom>
        <a:solidFill>
          <a:srgbClr val="19277C"/>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spcAft>
              <a:spcPts val="0"/>
            </a:spcAft>
            <a:tabLst>
              <a:tab pos="810260" algn="l"/>
            </a:tabLst>
          </a:pPr>
          <a:endParaRPr lang="en-IE" sz="1000" b="0">
            <a:effectLst/>
            <a:latin typeface="+mn-lt"/>
            <a:ea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%___</a:t>
          </a:r>
        </a:p>
        <a:p>
          <a:pPr>
            <a:spcAft>
              <a:spcPts val="0"/>
            </a:spcAft>
            <a:tabLst>
              <a:tab pos="810260" algn="l"/>
            </a:tabLst>
          </a:pPr>
          <a:endParaRPr lang="en-US" sz="1000" b="0">
            <a:solidFill>
              <a:srgbClr val="FFFFFF"/>
            </a:solidFill>
            <a:effectLst/>
            <a:latin typeface="+mn-lt"/>
            <a:ea typeface="Calibri"/>
          </a:endParaRPr>
        </a:p>
        <a:p>
          <a:pPr>
            <a:spcAft>
              <a:spcPts val="0"/>
            </a:spcAft>
            <a:tabLst>
              <a:tab pos="810260" algn="l"/>
            </a:tabLst>
          </a:pPr>
          <a:r>
            <a:rPr lang="en-US" sz="1000" b="0">
              <a:solidFill>
                <a:srgbClr val="FFFFFF"/>
              </a:solidFill>
              <a:effectLst/>
              <a:latin typeface="+mn-lt"/>
              <a:ea typeface="Calibri"/>
            </a:rPr>
            <a:t>Home setting		       </a:t>
          </a:r>
          <a:r>
            <a:rPr lang="en-US" sz="1000" b="0" baseline="0">
              <a:solidFill>
                <a:srgbClr val="FFFFFF"/>
              </a:solidFill>
              <a:effectLst/>
              <a:latin typeface="+mn-lt"/>
              <a:ea typeface="Calibri"/>
            </a:rPr>
            <a:t>          </a:t>
          </a:r>
          <a:r>
            <a:rPr lang="en-US" sz="1000" b="0">
              <a:solidFill>
                <a:srgbClr val="FFFFFF"/>
              </a:solidFill>
              <a:effectLst/>
              <a:latin typeface="+mn-lt"/>
              <a:ea typeface="Calibri"/>
            </a:rPr>
            <a:t>8,837 (99.1) </a:t>
          </a:r>
        </a:p>
        <a:p>
          <a:pPr>
            <a:spcAft>
              <a:spcPts val="0"/>
            </a:spcAft>
            <a:tabLst>
              <a:tab pos="810260" algn="l"/>
            </a:tabLst>
          </a:pPr>
          <a:r>
            <a:rPr lang="en-US" sz="1000" b="0">
              <a:solidFill>
                <a:srgbClr val="FFFFFF"/>
              </a:solidFill>
              <a:effectLst/>
              <a:latin typeface="+mn-lt"/>
              <a:ea typeface="Calibri"/>
            </a:rPr>
            <a:t>Independent setting</a:t>
          </a:r>
          <a:r>
            <a:rPr lang="en-US" sz="1000" b="0" baseline="0">
              <a:solidFill>
                <a:srgbClr val="FFFFFF"/>
              </a:solidFill>
              <a:effectLst/>
              <a:latin typeface="+mn-lt"/>
              <a:ea typeface="Calibri"/>
            </a:rPr>
            <a:t>             </a:t>
          </a:r>
          <a:r>
            <a:rPr lang="en-US" sz="1000" b="0">
              <a:solidFill>
                <a:srgbClr val="FFFFFF"/>
              </a:solidFill>
              <a:effectLst/>
              <a:latin typeface="+mn-lt"/>
              <a:ea typeface="Calibri"/>
            </a:rPr>
            <a:t>0</a:t>
          </a:r>
          <a:r>
            <a:rPr lang="en-US" sz="1000" b="0" baseline="0">
              <a:solidFill>
                <a:srgbClr val="FFFFFF"/>
              </a:solidFill>
              <a:effectLst/>
              <a:latin typeface="+mn-lt"/>
              <a:ea typeface="Calibri"/>
            </a:rPr>
            <a:t>          (</a:t>
          </a:r>
          <a:r>
            <a:rPr lang="en-US" sz="1000" b="0">
              <a:solidFill>
                <a:srgbClr val="FFFFFF"/>
              </a:solidFill>
              <a:effectLst/>
              <a:latin typeface="+mn-lt"/>
              <a:ea typeface="Calibri"/>
            </a:rPr>
            <a:t>0.0)</a:t>
          </a:r>
        </a:p>
        <a:p>
          <a:pPr>
            <a:spcAft>
              <a:spcPts val="0"/>
            </a:spcAft>
            <a:tabLst>
              <a:tab pos="810260" algn="l"/>
            </a:tabLst>
          </a:pPr>
          <a:r>
            <a:rPr lang="en-US" sz="1000" b="0">
              <a:solidFill>
                <a:srgbClr val="FFFFFF"/>
              </a:solidFill>
              <a:effectLst/>
              <a:latin typeface="+mn-lt"/>
              <a:ea typeface="Calibri"/>
            </a:rPr>
            <a:t>Community group homes</a:t>
          </a:r>
          <a:r>
            <a:rPr lang="en-US" sz="1000" b="0" baseline="0">
              <a:solidFill>
                <a:srgbClr val="FFFFFF"/>
              </a:solidFill>
              <a:effectLst/>
              <a:latin typeface="+mn-lt"/>
              <a:ea typeface="Calibri"/>
            </a:rPr>
            <a:t>   </a:t>
          </a:r>
          <a:r>
            <a:rPr lang="en-US" sz="1000" b="0">
              <a:solidFill>
                <a:srgbClr val="FFFFFF"/>
              </a:solidFill>
              <a:effectLst/>
              <a:latin typeface="+mn-lt"/>
              <a:ea typeface="Calibri"/>
            </a:rPr>
            <a:t>41         (0.5)</a:t>
          </a:r>
        </a:p>
        <a:p>
          <a:pPr>
            <a:spcAft>
              <a:spcPts val="0"/>
            </a:spcAft>
            <a:tabLst>
              <a:tab pos="810260" algn="l"/>
            </a:tabLst>
          </a:pPr>
          <a:r>
            <a:rPr lang="en-US" sz="1000" b="0">
              <a:solidFill>
                <a:srgbClr val="FFFFFF"/>
              </a:solidFill>
              <a:effectLst/>
              <a:latin typeface="+mn-lt"/>
              <a:ea typeface="Calibri"/>
            </a:rPr>
            <a:t>Residential</a:t>
          </a:r>
          <a:r>
            <a:rPr lang="en-US" sz="1000" b="0" baseline="0">
              <a:solidFill>
                <a:srgbClr val="FFFFFF"/>
              </a:solidFill>
              <a:effectLst/>
              <a:latin typeface="+mn-lt"/>
              <a:ea typeface="Calibri"/>
            </a:rPr>
            <a:t> centres               16        (0.2)</a:t>
          </a:r>
        </a:p>
        <a:p>
          <a:pPr>
            <a:spcAft>
              <a:spcPts val="0"/>
            </a:spcAft>
            <a:tabLst>
              <a:tab pos="810260" algn="l"/>
            </a:tabLst>
          </a:pPr>
          <a:r>
            <a:rPr lang="en-US" sz="1000" b="0" baseline="0">
              <a:solidFill>
                <a:srgbClr val="FFFFFF"/>
              </a:solidFill>
              <a:effectLst/>
              <a:latin typeface="+mn-lt"/>
              <a:ea typeface="Calibri"/>
            </a:rPr>
            <a:t>Other full time service         22        (0.2)</a:t>
          </a:r>
        </a:p>
        <a:p>
          <a:pPr>
            <a:spcAft>
              <a:spcPts val="0"/>
            </a:spcAft>
            <a:tabLst>
              <a:tab pos="810260" algn="l"/>
            </a:tabLst>
          </a:pPr>
          <a:r>
            <a:rPr lang="en-US" sz="1000" b="0" baseline="0">
              <a:solidFill>
                <a:srgbClr val="FFFFFF"/>
              </a:solidFill>
              <a:effectLst/>
              <a:latin typeface="+mn-lt"/>
              <a:ea typeface="Calibri"/>
            </a:rPr>
            <a:t>No fixed abode		                  0          (0.0)</a:t>
          </a:r>
        </a:p>
        <a:p>
          <a:pPr>
            <a:spcAft>
              <a:spcPts val="0"/>
            </a:spcAft>
            <a:tabLst>
              <a:tab pos="810260" algn="l"/>
            </a:tabLst>
          </a:pPr>
          <a:r>
            <a:rPr lang="en-US" sz="1000" b="0" baseline="0">
              <a:solidFill>
                <a:srgbClr val="FFFFFF"/>
              </a:solidFill>
              <a:effectLst/>
              <a:latin typeface="+mn-lt"/>
              <a:ea typeface="Calibri"/>
            </a:rPr>
            <a:t>Insufficient information       2          (0.0)</a:t>
          </a:r>
          <a:r>
            <a:rPr lang="en-US" sz="1050" b="0">
              <a:solidFill>
                <a:srgbClr val="FFFFFF"/>
              </a:solidFill>
              <a:effectLst/>
              <a:latin typeface="+mn-lt"/>
              <a:ea typeface="Calibri"/>
            </a:rPr>
            <a:t>	</a:t>
          </a:r>
          <a:endParaRPr lang="en-IE" sz="1050" b="0">
            <a:effectLst/>
            <a:latin typeface="+mn-lt"/>
            <a:ea typeface="Calibri"/>
          </a:endParaRPr>
        </a:p>
      </xdr:txBody>
    </xdr:sp>
    <xdr:clientData/>
  </xdr:twoCellAnchor>
  <xdr:twoCellAnchor>
    <xdr:from>
      <xdr:col>4</xdr:col>
      <xdr:colOff>590550</xdr:colOff>
      <xdr:row>13</xdr:row>
      <xdr:rowOff>9525</xdr:rowOff>
    </xdr:from>
    <xdr:to>
      <xdr:col>7</xdr:col>
      <xdr:colOff>142875</xdr:colOff>
      <xdr:row>22</xdr:row>
      <xdr:rowOff>95249</xdr:rowOff>
    </xdr:to>
    <xdr:sp macro="" textlink="">
      <xdr:nvSpPr>
        <xdr:cNvPr id="15" name="Text Box 7"/>
        <xdr:cNvSpPr txBox="1"/>
      </xdr:nvSpPr>
      <xdr:spPr>
        <a:xfrm>
          <a:off x="2447925" y="2486025"/>
          <a:ext cx="1676400" cy="1809749"/>
        </a:xfrm>
        <a:prstGeom prst="rect">
          <a:avLst/>
        </a:prstGeom>
        <a:solidFill>
          <a:srgbClr val="AFA3A0"/>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IE" sz="1000" b="0" i="0" u="sng"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Health</a:t>
          </a:r>
          <a:r>
            <a:rPr lang="en-GB" sz="1000" b="0" baseline="0">
              <a:solidFill>
                <a:srgbClr val="FFFFFF"/>
              </a:solidFill>
              <a:effectLst/>
              <a:latin typeface="+mn-lt"/>
              <a:ea typeface="Calibri"/>
            </a:rPr>
            <a:t>                 </a:t>
          </a:r>
          <a:r>
            <a:rPr lang="en-GB" sz="1000" b="0">
              <a:solidFill>
                <a:srgbClr val="FFFFFF"/>
              </a:solidFill>
              <a:effectLst/>
              <a:latin typeface="+mn-lt"/>
              <a:ea typeface="Calibri"/>
            </a:rPr>
            <a:t>1,557 (17.5)</a:t>
          </a:r>
        </a:p>
        <a:p>
          <a:pPr>
            <a:spcAft>
              <a:spcPts val="0"/>
            </a:spcAft>
            <a:tabLst>
              <a:tab pos="900430" algn="l"/>
            </a:tabLst>
          </a:pPr>
          <a:r>
            <a:rPr lang="en-GB" sz="1000" b="0">
              <a:solidFill>
                <a:srgbClr val="FFFFFF"/>
              </a:solidFill>
              <a:effectLst/>
              <a:latin typeface="+mn-lt"/>
              <a:ea typeface="Calibri"/>
            </a:rPr>
            <a:t>Educatio</a:t>
          </a:r>
          <a:r>
            <a:rPr lang="en-GB" sz="1000" b="0" baseline="0">
              <a:solidFill>
                <a:srgbClr val="FFFFFF"/>
              </a:solidFill>
              <a:effectLst/>
              <a:latin typeface="+mn-lt"/>
              <a:ea typeface="Calibri"/>
            </a:rPr>
            <a:t>n           </a:t>
          </a:r>
          <a:r>
            <a:rPr lang="en-GB" sz="1000" b="0">
              <a:solidFill>
                <a:srgbClr val="FFFFFF"/>
              </a:solidFill>
              <a:effectLst/>
              <a:latin typeface="+mn-lt"/>
              <a:ea typeface="Calibri"/>
            </a:rPr>
            <a:t>7,305 (81.9)</a:t>
          </a:r>
        </a:p>
        <a:p>
          <a:pPr>
            <a:spcAft>
              <a:spcPts val="0"/>
            </a:spcAft>
            <a:tabLst>
              <a:tab pos="900430" algn="l"/>
            </a:tabLst>
          </a:pPr>
          <a:r>
            <a:rPr lang="en-GB" sz="1000" b="0">
              <a:solidFill>
                <a:srgbClr val="FFFFFF"/>
              </a:solidFill>
              <a:effectLst/>
              <a:latin typeface="+mn-lt"/>
              <a:ea typeface="Calibri"/>
            </a:rPr>
            <a:t>Employment     </a:t>
          </a:r>
          <a:r>
            <a:rPr lang="en-GB" sz="1000" b="0" baseline="0">
              <a:solidFill>
                <a:srgbClr val="FFFFFF"/>
              </a:solidFill>
              <a:effectLst/>
              <a:latin typeface="+mn-lt"/>
              <a:ea typeface="Calibri"/>
            </a:rPr>
            <a:t> </a:t>
          </a:r>
          <a:r>
            <a:rPr lang="en-GB" sz="1000" b="0">
              <a:solidFill>
                <a:srgbClr val="FFFFFF"/>
              </a:solidFill>
              <a:effectLst/>
              <a:latin typeface="+mn-lt"/>
              <a:ea typeface="Calibri"/>
            </a:rPr>
            <a:t>0	         (0.0)</a:t>
          </a:r>
        </a:p>
        <a:p>
          <a:pPr>
            <a:spcAft>
              <a:spcPts val="0"/>
            </a:spcAft>
            <a:tabLst>
              <a:tab pos="900430" algn="l"/>
            </a:tabLst>
          </a:pPr>
          <a:r>
            <a:rPr lang="en-GB" sz="1000" b="0">
              <a:solidFill>
                <a:srgbClr val="FFFFFF"/>
              </a:solidFill>
              <a:effectLst/>
              <a:latin typeface="+mn-lt"/>
              <a:ea typeface="Calibri"/>
            </a:rPr>
            <a:t>Generic</a:t>
          </a:r>
          <a:r>
            <a:rPr lang="en-GB" sz="1000" b="0" baseline="0">
              <a:solidFill>
                <a:srgbClr val="FFFFFF"/>
              </a:solidFill>
              <a:effectLst/>
              <a:latin typeface="+mn-lt"/>
              <a:ea typeface="Calibri"/>
            </a:rPr>
            <a:t>               4</a:t>
          </a:r>
          <a:r>
            <a:rPr lang="en-GB" sz="1000" b="0">
              <a:solidFill>
                <a:srgbClr val="FFFFFF"/>
              </a:solidFill>
              <a:effectLst/>
              <a:latin typeface="+mn-lt"/>
              <a:ea typeface="Calibri"/>
            </a:rPr>
            <a:t>	         (0.0)</a:t>
          </a:r>
        </a:p>
        <a:p>
          <a:pPr>
            <a:spcAft>
              <a:spcPts val="0"/>
            </a:spcAft>
            <a:tabLst>
              <a:tab pos="900430" algn="l"/>
            </a:tabLst>
          </a:pPr>
          <a:r>
            <a:rPr lang="en-GB" sz="1000" b="0">
              <a:solidFill>
                <a:srgbClr val="FFFFFF"/>
              </a:solidFill>
              <a:effectLst/>
              <a:latin typeface="+mn-lt"/>
              <a:ea typeface="Calibri"/>
            </a:rPr>
            <a:t>No day service</a:t>
          </a:r>
          <a:r>
            <a:rPr lang="en-GB" sz="1000" b="0" baseline="0">
              <a:solidFill>
                <a:srgbClr val="FFFFFF"/>
              </a:solidFill>
              <a:effectLst/>
              <a:latin typeface="+mn-lt"/>
              <a:ea typeface="Calibri"/>
            </a:rPr>
            <a:t>  52</a:t>
          </a:r>
          <a:r>
            <a:rPr lang="en-GB" sz="1000" b="0">
              <a:solidFill>
                <a:srgbClr val="FFFFFF"/>
              </a:solidFill>
              <a:effectLst/>
              <a:latin typeface="+mn-lt"/>
              <a:ea typeface="Calibri"/>
            </a:rPr>
            <a:t>        (0.6)</a:t>
          </a:r>
          <a:endParaRPr lang="en-IE" sz="1000" b="0">
            <a:effectLst/>
            <a:latin typeface="+mn-lt"/>
            <a:ea typeface="Calibri"/>
          </a:endParaRPr>
        </a:p>
      </xdr:txBody>
    </xdr:sp>
    <xdr:clientData/>
  </xdr:twoCellAnchor>
  <xdr:twoCellAnchor>
    <xdr:from>
      <xdr:col>3</xdr:col>
      <xdr:colOff>409575</xdr:colOff>
      <xdr:row>5</xdr:row>
      <xdr:rowOff>47624</xdr:rowOff>
    </xdr:from>
    <xdr:to>
      <xdr:col>11</xdr:col>
      <xdr:colOff>142875</xdr:colOff>
      <xdr:row>5</xdr:row>
      <xdr:rowOff>169543</xdr:rowOff>
    </xdr:to>
    <xdr:sp macro="" textlink="">
      <xdr:nvSpPr>
        <xdr:cNvPr id="17" name="Freeform 16"/>
        <xdr:cNvSpPr/>
      </xdr:nvSpPr>
      <xdr:spPr>
        <a:xfrm>
          <a:off x="1657350" y="1000124"/>
          <a:ext cx="5057775" cy="121919"/>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7</xdr:col>
      <xdr:colOff>292735</xdr:colOff>
      <xdr:row>4</xdr:row>
      <xdr:rowOff>36195</xdr:rowOff>
    </xdr:from>
    <xdr:to>
      <xdr:col>7</xdr:col>
      <xdr:colOff>295275</xdr:colOff>
      <xdr:row>5</xdr:row>
      <xdr:rowOff>28575</xdr:rowOff>
    </xdr:to>
    <xdr:cxnSp macro="">
      <xdr:nvCxnSpPr>
        <xdr:cNvPr id="18" name="Straight Connector 17"/>
        <xdr:cNvCxnSpPr/>
      </xdr:nvCxnSpPr>
      <xdr:spPr>
        <a:xfrm>
          <a:off x="4274185" y="798195"/>
          <a:ext cx="2540" cy="18288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371475</xdr:colOff>
      <xdr:row>8</xdr:row>
      <xdr:rowOff>133350</xdr:rowOff>
    </xdr:from>
    <xdr:to>
      <xdr:col>5</xdr:col>
      <xdr:colOff>371477</xdr:colOff>
      <xdr:row>9</xdr:row>
      <xdr:rowOff>114300</xdr:rowOff>
    </xdr:to>
    <xdr:cxnSp macro="">
      <xdr:nvCxnSpPr>
        <xdr:cNvPr id="27" name="Straight Connector 26"/>
        <xdr:cNvCxnSpPr/>
      </xdr:nvCxnSpPr>
      <xdr:spPr>
        <a:xfrm flipH="1">
          <a:off x="2838450" y="1657350"/>
          <a:ext cx="2" cy="17145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514350</xdr:colOff>
      <xdr:row>8</xdr:row>
      <xdr:rowOff>133350</xdr:rowOff>
    </xdr:from>
    <xdr:to>
      <xdr:col>2</xdr:col>
      <xdr:colOff>514351</xdr:colOff>
      <xdr:row>10</xdr:row>
      <xdr:rowOff>38100</xdr:rowOff>
    </xdr:to>
    <xdr:cxnSp macro="">
      <xdr:nvCxnSpPr>
        <xdr:cNvPr id="29" name="Straight Connector 28"/>
        <xdr:cNvCxnSpPr/>
      </xdr:nvCxnSpPr>
      <xdr:spPr>
        <a:xfrm>
          <a:off x="1514475" y="1657350"/>
          <a:ext cx="1" cy="28575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219075</xdr:colOff>
      <xdr:row>18</xdr:row>
      <xdr:rowOff>57150</xdr:rowOff>
    </xdr:from>
    <xdr:to>
      <xdr:col>9</xdr:col>
      <xdr:colOff>219075</xdr:colOff>
      <xdr:row>20</xdr:row>
      <xdr:rowOff>57150</xdr:rowOff>
    </xdr:to>
    <xdr:cxnSp macro="">
      <xdr:nvCxnSpPr>
        <xdr:cNvPr id="33" name="Straight Connector 32"/>
        <xdr:cNvCxnSpPr/>
      </xdr:nvCxnSpPr>
      <xdr:spPr>
        <a:xfrm>
          <a:off x="5781675" y="3495675"/>
          <a:ext cx="0" cy="381000"/>
        </a:xfrm>
        <a:prstGeom prst="line">
          <a:avLst/>
        </a:prstGeom>
        <a:ln>
          <a:solidFill>
            <a:srgbClr val="AFA3A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257176</xdr:colOff>
      <xdr:row>9</xdr:row>
      <xdr:rowOff>88209</xdr:rowOff>
    </xdr:from>
    <xdr:to>
      <xdr:col>11</xdr:col>
      <xdr:colOff>1920396</xdr:colOff>
      <xdr:row>13</xdr:row>
      <xdr:rowOff>38100</xdr:rowOff>
    </xdr:to>
    <xdr:sp macro="" textlink="">
      <xdr:nvSpPr>
        <xdr:cNvPr id="41" name="Rectangle 40"/>
        <xdr:cNvSpPr>
          <a:spLocks/>
        </xdr:cNvSpPr>
      </xdr:nvSpPr>
      <xdr:spPr bwMode="auto">
        <a:xfrm>
          <a:off x="6219826" y="1802709"/>
          <a:ext cx="2272820" cy="711891"/>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rgbClr val="E64285"/>
              </a:solidFill>
              <a:latin typeface="+mn-lt"/>
            </a:rPr>
            <a:t>Main residential circumstances</a:t>
          </a:r>
        </a:p>
      </xdr:txBody>
    </xdr:sp>
    <xdr:clientData/>
  </xdr:twoCellAnchor>
  <xdr:twoCellAnchor>
    <xdr:from>
      <xdr:col>4</xdr:col>
      <xdr:colOff>589721</xdr:colOff>
      <xdr:row>9</xdr:row>
      <xdr:rowOff>88210</xdr:rowOff>
    </xdr:from>
    <xdr:to>
      <xdr:col>7</xdr:col>
      <xdr:colOff>133350</xdr:colOff>
      <xdr:row>13</xdr:row>
      <xdr:rowOff>28575</xdr:rowOff>
    </xdr:to>
    <xdr:sp macro="" textlink="">
      <xdr:nvSpPr>
        <xdr:cNvPr id="42" name="Rectangle 41"/>
        <xdr:cNvSpPr>
          <a:spLocks/>
        </xdr:cNvSpPr>
      </xdr:nvSpPr>
      <xdr:spPr bwMode="auto">
        <a:xfrm>
          <a:off x="2447096" y="1802710"/>
          <a:ext cx="1667704" cy="702365"/>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b="1">
              <a:solidFill>
                <a:schemeClr val="bg1">
                  <a:lumMod val="50000"/>
                </a:schemeClr>
              </a:solidFill>
              <a:latin typeface="+mn-lt"/>
            </a:rPr>
            <a:t>Main day service grouping</a:t>
          </a:r>
        </a:p>
      </xdr:txBody>
    </xdr:sp>
    <xdr:clientData/>
  </xdr:twoCellAnchor>
  <xdr:twoCellAnchor>
    <xdr:from>
      <xdr:col>1</xdr:col>
      <xdr:colOff>64603</xdr:colOff>
      <xdr:row>9</xdr:row>
      <xdr:rowOff>67919</xdr:rowOff>
    </xdr:from>
    <xdr:to>
      <xdr:col>4</xdr:col>
      <xdr:colOff>523874</xdr:colOff>
      <xdr:row>13</xdr:row>
      <xdr:rowOff>9525</xdr:rowOff>
    </xdr:to>
    <xdr:sp macro="" textlink="">
      <xdr:nvSpPr>
        <xdr:cNvPr id="43" name="Rectangle 42"/>
        <xdr:cNvSpPr>
          <a:spLocks/>
        </xdr:cNvSpPr>
      </xdr:nvSpPr>
      <xdr:spPr bwMode="auto">
        <a:xfrm>
          <a:off x="93178" y="1782419"/>
          <a:ext cx="2288071" cy="703606"/>
        </a:xfrm>
        <a:prstGeom prst="rect">
          <a:avLst/>
        </a:prstGeom>
        <a:solidFill>
          <a:sysClr val="window" lastClr="FFFFFF"/>
        </a:solidFill>
        <a:ln w="9525">
          <a:solidFill>
            <a:srgbClr val="05386C"/>
          </a:solidFill>
          <a:prstDash val="sysDash"/>
          <a:miter lim="800000"/>
          <a:headEnd/>
          <a:tailEnd/>
        </a:ln>
        <a:extLst/>
      </xdr:spPr>
      <xdr:txBody>
        <a:bodyPr rot="0" vert="horz" wrap="square" lIns="91440" tIns="45720" rIns="91440" bIns="45720" anchor="ctr" anchorCtr="0" upright="1">
          <a:noAutofit/>
        </a:bodyPr>
        <a:lstStyle/>
        <a:p>
          <a:pPr algn="ctr"/>
          <a:endParaRPr lang="en-IE" sz="1000">
            <a:solidFill>
              <a:schemeClr val="accent3">
                <a:lumMod val="75000"/>
              </a:schemeClr>
            </a:solidFill>
            <a:latin typeface="+mn-lt"/>
          </a:endParaRPr>
        </a:p>
        <a:p>
          <a:pPr algn="ctr"/>
          <a:endParaRPr lang="en-IE" sz="1000">
            <a:solidFill>
              <a:schemeClr val="accent3">
                <a:lumMod val="75000"/>
              </a:schemeClr>
            </a:solidFill>
            <a:latin typeface="+mn-lt"/>
          </a:endParaRPr>
        </a:p>
        <a:p>
          <a:pPr algn="ctr"/>
          <a:r>
            <a:rPr lang="en-IE" sz="1000" b="1">
              <a:solidFill>
                <a:srgbClr val="05386C"/>
              </a:solidFill>
              <a:latin typeface="+mn-lt"/>
            </a:rPr>
            <a:t>Main residential circumstances</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7</xdr:col>
      <xdr:colOff>330061</xdr:colOff>
      <xdr:row>9</xdr:row>
      <xdr:rowOff>77443</xdr:rowOff>
    </xdr:from>
    <xdr:to>
      <xdr:col>10</xdr:col>
      <xdr:colOff>180974</xdr:colOff>
      <xdr:row>13</xdr:row>
      <xdr:rowOff>38100</xdr:rowOff>
    </xdr:to>
    <xdr:sp macro="" textlink="">
      <xdr:nvSpPr>
        <xdr:cNvPr id="44" name="Rectangle 43"/>
        <xdr:cNvSpPr>
          <a:spLocks/>
        </xdr:cNvSpPr>
      </xdr:nvSpPr>
      <xdr:spPr bwMode="auto">
        <a:xfrm>
          <a:off x="4311511" y="1791943"/>
          <a:ext cx="1832113" cy="722657"/>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b="1">
              <a:solidFill>
                <a:schemeClr val="accent5">
                  <a:lumMod val="75000"/>
                </a:schemeClr>
              </a:solidFill>
              <a:latin typeface="+mn-lt"/>
            </a:rPr>
            <a:t>Main day service grouping</a:t>
          </a:r>
        </a:p>
      </xdr:txBody>
    </xdr:sp>
    <xdr:clientData/>
  </xdr:twoCellAnchor>
  <xdr:twoCellAnchor>
    <xdr:from>
      <xdr:col>10</xdr:col>
      <xdr:colOff>266700</xdr:colOff>
      <xdr:row>13</xdr:row>
      <xdr:rowOff>47625</xdr:rowOff>
    </xdr:from>
    <xdr:to>
      <xdr:col>11</xdr:col>
      <xdr:colOff>1943101</xdr:colOff>
      <xdr:row>22</xdr:row>
      <xdr:rowOff>95249</xdr:rowOff>
    </xdr:to>
    <xdr:sp macro="" textlink="">
      <xdr:nvSpPr>
        <xdr:cNvPr id="48" name="Text Box 19"/>
        <xdr:cNvSpPr txBox="1"/>
      </xdr:nvSpPr>
      <xdr:spPr>
        <a:xfrm>
          <a:off x="6229350" y="2524125"/>
          <a:ext cx="2286001" cy="1771649"/>
        </a:xfrm>
        <a:prstGeom prst="rect">
          <a:avLst/>
        </a:prstGeom>
        <a:solidFill>
          <a:srgbClr val="E64285"/>
        </a:solidFill>
        <a:ln>
          <a:noFill/>
        </a:ln>
        <a:effectLst/>
        <a:extLst>
          <a:ext uri="{FAA26D3D-D897-4be2-8F04-BA451C77F1D7}"/>
          <a:ext uri="{C572A759-6A51-4108-AA02-DFA0A04FC94B}"/>
        </a:extLst>
      </xdr:spPr>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tab pos="810260" algn="l"/>
            </a:tabLst>
            <a:defRPr/>
          </a:pPr>
          <a:endParaRPr kumimoji="0" lang="en-IE" sz="1000" b="0" i="0" u="none" strike="noStrike" kern="0" cap="none" spc="0" normalizeH="0" baseline="0" noProof="0">
            <a:ln>
              <a:noFill/>
            </a:ln>
            <a:solidFill>
              <a:sysClr val="windowText" lastClr="000000"/>
            </a:solidFill>
            <a:effectLst/>
            <a:uLnTx/>
            <a:uFillTx/>
            <a:latin typeface="Calibri"/>
            <a:ea typeface="Calibri"/>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Calibri"/>
              <a:ea typeface="+mn-ea"/>
              <a:cs typeface="+mn-cs"/>
            </a:rPr>
            <a:t>                                                 n           %___</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Home setting		                10,579 (54.7) </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Independent setting            1,210   (6.3)</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Community group homes   4,238  (21.9)</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Residential centres              2,119  (10.9)</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Other full time service        1,176   (6.1)</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No fixed abode		                 10        (0.1)</a:t>
          </a:r>
        </a:p>
        <a:p>
          <a:pPr marL="0" marR="0" lvl="0" indent="0" defTabSz="914400" eaLnBrk="1" fontAlgn="auto" latinLnBrk="0" hangingPunct="1">
            <a:lnSpc>
              <a:spcPct val="100000"/>
            </a:lnSpc>
            <a:spcBef>
              <a:spcPts val="0"/>
            </a:spcBef>
            <a:spcAft>
              <a:spcPts val="0"/>
            </a:spcAft>
            <a:buClrTx/>
            <a:buSzTx/>
            <a:buFontTx/>
            <a:buNone/>
            <a:tabLst>
              <a:tab pos="810260" algn="l"/>
            </a:tabLst>
            <a:defRPr/>
          </a:pPr>
          <a:r>
            <a:rPr kumimoji="0" lang="en-US" sz="1000" b="0" i="0" u="none" strike="noStrike" kern="0" cap="none" spc="0" normalizeH="0" baseline="0" noProof="0">
              <a:ln>
                <a:noFill/>
              </a:ln>
              <a:solidFill>
                <a:srgbClr val="FFFFFF"/>
              </a:solidFill>
              <a:effectLst/>
              <a:uLnTx/>
              <a:uFillTx/>
              <a:latin typeface="Calibri"/>
              <a:ea typeface="Calibri"/>
              <a:cs typeface="+mn-cs"/>
            </a:rPr>
            <a:t>Insufficient information      25        (0.1)</a:t>
          </a:r>
          <a:r>
            <a:rPr kumimoji="0" lang="en-US" sz="1050" b="0" i="0" u="none" strike="noStrike" kern="0" cap="none" spc="0" normalizeH="0" baseline="0" noProof="0">
              <a:ln>
                <a:noFill/>
              </a:ln>
              <a:solidFill>
                <a:srgbClr val="FFFFFF"/>
              </a:solidFill>
              <a:effectLst/>
              <a:uLnTx/>
              <a:uFillTx/>
              <a:latin typeface="Calibri"/>
              <a:ea typeface="Calibri"/>
              <a:cs typeface="+mn-cs"/>
            </a:rPr>
            <a:t>	</a:t>
          </a:r>
          <a:endParaRPr kumimoji="0" lang="en-IE" sz="1050" b="0" i="0" u="none" strike="noStrike" kern="0" cap="none" spc="0" normalizeH="0" baseline="0" noProof="0">
            <a:ln>
              <a:noFill/>
            </a:ln>
            <a:solidFill>
              <a:sysClr val="windowText" lastClr="000000"/>
            </a:solidFill>
            <a:effectLst/>
            <a:uLnTx/>
            <a:uFillTx/>
            <a:latin typeface="Calibri"/>
            <a:ea typeface="Calibri"/>
            <a:cs typeface="+mn-cs"/>
          </a:endParaRPr>
        </a:p>
      </xdr:txBody>
    </xdr:sp>
    <xdr:clientData/>
  </xdr:twoCellAnchor>
  <xdr:twoCellAnchor>
    <xdr:from>
      <xdr:col>1</xdr:col>
      <xdr:colOff>342901</xdr:colOff>
      <xdr:row>5</xdr:row>
      <xdr:rowOff>180975</xdr:rowOff>
    </xdr:from>
    <xdr:to>
      <xdr:col>5</xdr:col>
      <xdr:colOff>800101</xdr:colOff>
      <xdr:row>8</xdr:row>
      <xdr:rowOff>114300</xdr:rowOff>
    </xdr:to>
    <xdr:sp macro="" textlink="">
      <xdr:nvSpPr>
        <xdr:cNvPr id="52" name="Text Box 6"/>
        <xdr:cNvSpPr txBox="1"/>
      </xdr:nvSpPr>
      <xdr:spPr>
        <a:xfrm>
          <a:off x="733426" y="1133475"/>
          <a:ext cx="2895600" cy="504825"/>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E" sz="1000" b="1" i="0" u="none" strike="noStrike" kern="0" cap="none" spc="0" normalizeH="0" baseline="0" noProof="0">
              <a:ln>
                <a:noFill/>
              </a:ln>
              <a:solidFill>
                <a:srgbClr val="05386C"/>
              </a:solidFill>
              <a:effectLst/>
              <a:uLnTx/>
              <a:uFillTx/>
              <a:latin typeface="+mn-lt"/>
              <a:ea typeface="+mn-ea"/>
              <a:cs typeface="+mn-cs"/>
            </a:rPr>
            <a:t>Under 18</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E" sz="1000" b="1" i="0" u="none" strike="noStrike" kern="0" cap="none" spc="0" normalizeH="0" baseline="0" noProof="0">
              <a:ln>
                <a:noFill/>
              </a:ln>
              <a:solidFill>
                <a:srgbClr val="05386C"/>
              </a:solidFill>
              <a:effectLst/>
              <a:uLnTx/>
              <a:uFillTx/>
              <a:latin typeface="+mn-lt"/>
              <a:ea typeface="+mn-ea"/>
              <a:cs typeface="+mn-cs"/>
            </a:rPr>
            <a:t>8,918 (31.5%)</a:t>
          </a:r>
        </a:p>
      </xdr:txBody>
    </xdr:sp>
    <xdr:clientData/>
  </xdr:twoCellAnchor>
  <xdr:twoCellAnchor>
    <xdr:from>
      <xdr:col>9</xdr:col>
      <xdr:colOff>66675</xdr:colOff>
      <xdr:row>5</xdr:row>
      <xdr:rowOff>180975</xdr:rowOff>
    </xdr:from>
    <xdr:to>
      <xdr:col>11</xdr:col>
      <xdr:colOff>1590675</xdr:colOff>
      <xdr:row>8</xdr:row>
      <xdr:rowOff>114300</xdr:rowOff>
    </xdr:to>
    <xdr:sp macro="" textlink="">
      <xdr:nvSpPr>
        <xdr:cNvPr id="54" name="Text Box 6"/>
        <xdr:cNvSpPr txBox="1"/>
      </xdr:nvSpPr>
      <xdr:spPr>
        <a:xfrm>
          <a:off x="5267325" y="1133475"/>
          <a:ext cx="2895600" cy="504825"/>
        </a:xfrm>
        <a:prstGeom prst="rect">
          <a:avLst/>
        </a:prstGeom>
        <a:noFill/>
        <a:ln w="25400">
          <a:solidFill>
            <a:srgbClr val="9E9691"/>
          </a:solidFill>
        </a:ln>
        <a:effectLst/>
        <a:extLst>
          <a:ext uri="{FAA26D3D-D897-4be2-8F04-BA451C77F1D7}"/>
          <a:ext uri="{C572A759-6A51-4108-AA02-DFA0A04FC94B}"/>
        </a:extLst>
      </xdr:spPr>
      <xdr:txBody>
        <a:bodyPr rot="0" spcFirstLastPara="0" vert="horz" wrap="square" lIns="108000" tIns="108000" rIns="108000" bIns="108000" numCol="1" spcCol="0" rtlCol="0" fromWordArt="0" anchor="ctr" anchorCtr="0" forceAA="0" compatLnSpc="1">
          <a:prstTxWarp prst="textNoShape">
            <a:avLst/>
          </a:prstTxWarp>
          <a:noAutofit/>
        </a:bodyPr>
        <a:lstStyle/>
        <a:p>
          <a:pPr marL="0" marR="0" lvl="0" indent="0" algn="ctr" defTabSz="914400" eaLnBrk="1" fontAlgn="auto" latinLnBrk="0" hangingPunct="1">
            <a:lnSpc>
              <a:spcPts val="1100"/>
            </a:lnSpc>
            <a:spcBef>
              <a:spcPts val="0"/>
            </a:spcBef>
            <a:spcAft>
              <a:spcPts val="0"/>
            </a:spcAft>
            <a:buClrTx/>
            <a:buSzTx/>
            <a:buFontTx/>
            <a:buNone/>
            <a:tabLst/>
            <a:defRPr/>
          </a:pPr>
          <a:r>
            <a:rPr kumimoji="0" lang="en-IE" sz="1000" b="1" i="0" u="none" strike="noStrike" kern="0" cap="none" spc="0" normalizeH="0" baseline="0" noProof="0">
              <a:ln>
                <a:noFill/>
              </a:ln>
              <a:solidFill>
                <a:srgbClr val="E64285"/>
              </a:solidFill>
              <a:effectLst/>
              <a:uLnTx/>
              <a:uFillTx/>
              <a:latin typeface="+mn-lt"/>
              <a:ea typeface="+mn-ea"/>
              <a:cs typeface="+mn-cs"/>
            </a:rPr>
            <a:t>18 or over</a:t>
          </a:r>
        </a:p>
        <a:p>
          <a:pPr marL="0" marR="0" lvl="0" indent="0" algn="ctr" defTabSz="914400" eaLnBrk="1" fontAlgn="auto" latinLnBrk="0" hangingPunct="1">
            <a:lnSpc>
              <a:spcPts val="1100"/>
            </a:lnSpc>
            <a:spcBef>
              <a:spcPts val="0"/>
            </a:spcBef>
            <a:spcAft>
              <a:spcPts val="0"/>
            </a:spcAft>
            <a:buClrTx/>
            <a:buSzTx/>
            <a:buFontTx/>
            <a:buNone/>
            <a:tabLst/>
            <a:defRPr/>
          </a:pPr>
          <a:r>
            <a:rPr kumimoji="0" lang="en-IE" sz="1000" b="1" i="0" u="none" strike="noStrike" kern="0" cap="none" spc="0" normalizeH="0" baseline="0" noProof="0">
              <a:ln>
                <a:noFill/>
              </a:ln>
              <a:solidFill>
                <a:srgbClr val="E64285"/>
              </a:solidFill>
              <a:effectLst/>
              <a:uLnTx/>
              <a:uFillTx/>
              <a:latin typeface="+mn-lt"/>
              <a:ea typeface="+mn-ea"/>
              <a:cs typeface="+mn-cs"/>
            </a:rPr>
            <a:t>19,357 (68.5%)</a:t>
          </a:r>
        </a:p>
      </xdr:txBody>
    </xdr:sp>
    <xdr:clientData/>
  </xdr:twoCellAnchor>
  <xdr:twoCellAnchor>
    <xdr:from>
      <xdr:col>7</xdr:col>
      <xdr:colOff>333375</xdr:colOff>
      <xdr:row>13</xdr:row>
      <xdr:rowOff>47625</xdr:rowOff>
    </xdr:from>
    <xdr:to>
      <xdr:col>10</xdr:col>
      <xdr:colOff>200025</xdr:colOff>
      <xdr:row>22</xdr:row>
      <xdr:rowOff>85726</xdr:rowOff>
    </xdr:to>
    <xdr:sp macro="" textlink="">
      <xdr:nvSpPr>
        <xdr:cNvPr id="56" name="Text Box 7"/>
        <xdr:cNvSpPr txBox="1"/>
      </xdr:nvSpPr>
      <xdr:spPr>
        <a:xfrm>
          <a:off x="4314825" y="2524125"/>
          <a:ext cx="1847850" cy="1762126"/>
        </a:xfrm>
        <a:prstGeom prst="rect">
          <a:avLst/>
        </a:prstGeom>
        <a:solidFill>
          <a:srgbClr val="98CFE2"/>
        </a:solidFill>
        <a:ln>
          <a:no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t"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IE" sz="1000" b="0" i="0" u="sng"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000" b="0" i="0" u="sng" strike="noStrike" kern="0" cap="none" spc="0" normalizeH="0" baseline="0" noProof="0">
              <a:ln>
                <a:noFill/>
              </a:ln>
              <a:solidFill>
                <a:prstClr val="white"/>
              </a:solidFill>
              <a:effectLst/>
              <a:uLnTx/>
              <a:uFillTx/>
              <a:latin typeface="+mn-lt"/>
              <a:ea typeface="+mn-ea"/>
              <a:cs typeface="+mn-cs"/>
            </a:rPr>
            <a:t>                                n            %__</a:t>
          </a:r>
        </a:p>
        <a:p>
          <a:pPr>
            <a:spcAft>
              <a:spcPts val="0"/>
            </a:spcAft>
            <a:tabLst>
              <a:tab pos="900430" algn="l"/>
            </a:tabLst>
          </a:pPr>
          <a:endParaRPr lang="en-GB" sz="1000" b="0">
            <a:solidFill>
              <a:srgbClr val="FFFFFF"/>
            </a:solidFill>
            <a:effectLst/>
            <a:latin typeface="+mn-lt"/>
            <a:ea typeface="Calibri"/>
          </a:endParaRPr>
        </a:p>
        <a:p>
          <a:pPr>
            <a:spcAft>
              <a:spcPts val="0"/>
            </a:spcAft>
            <a:tabLst>
              <a:tab pos="900430" algn="l"/>
            </a:tabLst>
          </a:pPr>
          <a:r>
            <a:rPr lang="en-GB" sz="1000" b="0">
              <a:solidFill>
                <a:srgbClr val="FFFFFF"/>
              </a:solidFill>
              <a:effectLst/>
              <a:latin typeface="+mn-lt"/>
              <a:ea typeface="Calibri"/>
            </a:rPr>
            <a:t>Health</a:t>
          </a:r>
          <a:r>
            <a:rPr lang="en-GB" sz="1000" b="0" baseline="0">
              <a:solidFill>
                <a:srgbClr val="FFFFFF"/>
              </a:solidFill>
              <a:effectLst/>
              <a:latin typeface="+mn-lt"/>
              <a:ea typeface="Calibri"/>
            </a:rPr>
            <a:t>                 </a:t>
          </a:r>
          <a:r>
            <a:rPr lang="en-GB" sz="1000" b="0">
              <a:solidFill>
                <a:srgbClr val="FFFFFF"/>
              </a:solidFill>
              <a:effectLst/>
              <a:latin typeface="+mn-lt"/>
              <a:ea typeface="Calibri"/>
            </a:rPr>
            <a:t>16,469 (85.1)</a:t>
          </a:r>
        </a:p>
        <a:p>
          <a:pPr>
            <a:spcAft>
              <a:spcPts val="0"/>
            </a:spcAft>
            <a:tabLst>
              <a:tab pos="900430" algn="l"/>
            </a:tabLst>
          </a:pPr>
          <a:r>
            <a:rPr lang="en-GB" sz="1000" b="0">
              <a:solidFill>
                <a:srgbClr val="FFFFFF"/>
              </a:solidFill>
              <a:effectLst/>
              <a:latin typeface="+mn-lt"/>
              <a:ea typeface="Calibri"/>
            </a:rPr>
            <a:t>Educatio</a:t>
          </a:r>
          <a:r>
            <a:rPr lang="en-GB" sz="1000" b="0" baseline="0">
              <a:solidFill>
                <a:srgbClr val="FFFFFF"/>
              </a:solidFill>
              <a:effectLst/>
              <a:latin typeface="+mn-lt"/>
              <a:ea typeface="Calibri"/>
            </a:rPr>
            <a:t>n           841</a:t>
          </a:r>
          <a:r>
            <a:rPr lang="en-GB" sz="1000" b="0">
              <a:solidFill>
                <a:srgbClr val="FFFFFF"/>
              </a:solidFill>
              <a:effectLst/>
              <a:latin typeface="+mn-lt"/>
              <a:ea typeface="Calibri"/>
            </a:rPr>
            <a:t>       (4.3)</a:t>
          </a:r>
        </a:p>
        <a:p>
          <a:pPr>
            <a:spcAft>
              <a:spcPts val="0"/>
            </a:spcAft>
            <a:tabLst>
              <a:tab pos="900430" algn="l"/>
            </a:tabLst>
          </a:pPr>
          <a:r>
            <a:rPr lang="en-GB" sz="1000" b="0">
              <a:solidFill>
                <a:srgbClr val="FFFFFF"/>
              </a:solidFill>
              <a:effectLst/>
              <a:latin typeface="+mn-lt"/>
              <a:ea typeface="Calibri"/>
            </a:rPr>
            <a:t>Employment     </a:t>
          </a:r>
          <a:r>
            <a:rPr lang="en-GB" sz="1000" b="0" baseline="0">
              <a:solidFill>
                <a:srgbClr val="FFFFFF"/>
              </a:solidFill>
              <a:effectLst/>
              <a:latin typeface="+mn-lt"/>
              <a:ea typeface="Calibri"/>
            </a:rPr>
            <a:t> 831</a:t>
          </a:r>
          <a:r>
            <a:rPr lang="en-GB" sz="1000" b="0">
              <a:solidFill>
                <a:srgbClr val="FFFFFF"/>
              </a:solidFill>
              <a:effectLst/>
              <a:latin typeface="+mn-lt"/>
              <a:ea typeface="Calibri"/>
            </a:rPr>
            <a:t>       (4.3)</a:t>
          </a:r>
        </a:p>
        <a:p>
          <a:pPr>
            <a:spcAft>
              <a:spcPts val="0"/>
            </a:spcAft>
            <a:tabLst>
              <a:tab pos="900430" algn="l"/>
            </a:tabLst>
          </a:pPr>
          <a:r>
            <a:rPr lang="en-GB" sz="1000" b="0">
              <a:solidFill>
                <a:srgbClr val="FFFFFF"/>
              </a:solidFill>
              <a:effectLst/>
              <a:latin typeface="+mn-lt"/>
              <a:ea typeface="Calibri"/>
            </a:rPr>
            <a:t>Generic</a:t>
          </a:r>
          <a:r>
            <a:rPr lang="en-GB" sz="1000" b="0" baseline="0">
              <a:solidFill>
                <a:srgbClr val="FFFFFF"/>
              </a:solidFill>
              <a:effectLst/>
              <a:latin typeface="+mn-lt"/>
              <a:ea typeface="Calibri"/>
            </a:rPr>
            <a:t>               </a:t>
          </a:r>
          <a:r>
            <a:rPr lang="en-GB" sz="1000" b="0">
              <a:solidFill>
                <a:srgbClr val="FFFFFF"/>
              </a:solidFill>
              <a:effectLst/>
              <a:latin typeface="+mn-lt"/>
              <a:ea typeface="Calibri"/>
            </a:rPr>
            <a:t>781       (4.0)</a:t>
          </a:r>
        </a:p>
        <a:p>
          <a:pPr>
            <a:spcAft>
              <a:spcPts val="0"/>
            </a:spcAft>
            <a:tabLst>
              <a:tab pos="900430" algn="l"/>
            </a:tabLst>
          </a:pPr>
          <a:r>
            <a:rPr lang="en-GB" sz="1000" b="0">
              <a:solidFill>
                <a:srgbClr val="FFFFFF"/>
              </a:solidFill>
              <a:effectLst/>
              <a:latin typeface="+mn-lt"/>
              <a:ea typeface="Calibri"/>
            </a:rPr>
            <a:t>No day service</a:t>
          </a:r>
          <a:r>
            <a:rPr lang="en-GB" sz="1000" b="0" baseline="0">
              <a:solidFill>
                <a:srgbClr val="FFFFFF"/>
              </a:solidFill>
              <a:effectLst/>
              <a:latin typeface="+mn-lt"/>
              <a:ea typeface="Calibri"/>
            </a:rPr>
            <a:t>   </a:t>
          </a:r>
          <a:r>
            <a:rPr lang="en-GB" sz="1000" b="0">
              <a:solidFill>
                <a:srgbClr val="FFFFFF"/>
              </a:solidFill>
              <a:effectLst/>
              <a:latin typeface="+mn-lt"/>
              <a:ea typeface="Calibri"/>
            </a:rPr>
            <a:t>435       (2.2)</a:t>
          </a:r>
          <a:endParaRPr lang="en-IE" sz="1000" b="0">
            <a:effectLst/>
            <a:latin typeface="+mn-lt"/>
            <a:ea typeface="Calibri"/>
          </a:endParaRPr>
        </a:p>
      </xdr:txBody>
    </xdr:sp>
    <xdr:clientData/>
  </xdr:twoCellAnchor>
  <xdr:twoCellAnchor>
    <xdr:from>
      <xdr:col>11</xdr:col>
      <xdr:colOff>714375</xdr:colOff>
      <xdr:row>8</xdr:row>
      <xdr:rowOff>104775</xdr:rowOff>
    </xdr:from>
    <xdr:to>
      <xdr:col>11</xdr:col>
      <xdr:colOff>714377</xdr:colOff>
      <xdr:row>9</xdr:row>
      <xdr:rowOff>85725</xdr:rowOff>
    </xdr:to>
    <xdr:cxnSp macro="">
      <xdr:nvCxnSpPr>
        <xdr:cNvPr id="57" name="Straight Connector 56"/>
        <xdr:cNvCxnSpPr/>
      </xdr:nvCxnSpPr>
      <xdr:spPr>
        <a:xfrm flipH="1">
          <a:off x="7286625" y="1628775"/>
          <a:ext cx="2" cy="171450"/>
        </a:xfrm>
        <a:prstGeom prst="line">
          <a:avLst/>
        </a:prstGeom>
        <a:noFill/>
        <a:ln w="25400" cap="flat" cmpd="sng" algn="ctr">
          <a:solidFill>
            <a:srgbClr val="AFA3A0"/>
          </a:solidFill>
          <a:prstDash val="solid"/>
        </a:ln>
        <a:effectLst/>
      </xdr:spPr>
    </xdr:cxnSp>
    <xdr:clientData/>
  </xdr:twoCellAnchor>
  <xdr:twoCellAnchor>
    <xdr:from>
      <xdr:col>9</xdr:col>
      <xdr:colOff>533400</xdr:colOff>
      <xdr:row>8</xdr:row>
      <xdr:rowOff>114300</xdr:rowOff>
    </xdr:from>
    <xdr:to>
      <xdr:col>9</xdr:col>
      <xdr:colOff>533402</xdr:colOff>
      <xdr:row>9</xdr:row>
      <xdr:rowOff>95250</xdr:rowOff>
    </xdr:to>
    <xdr:cxnSp macro="">
      <xdr:nvCxnSpPr>
        <xdr:cNvPr id="58" name="Straight Connector 57"/>
        <xdr:cNvCxnSpPr/>
      </xdr:nvCxnSpPr>
      <xdr:spPr>
        <a:xfrm flipH="1">
          <a:off x="5734050" y="1638300"/>
          <a:ext cx="2" cy="171450"/>
        </a:xfrm>
        <a:prstGeom prst="line">
          <a:avLst/>
        </a:prstGeom>
        <a:noFill/>
        <a:ln w="25400" cap="flat" cmpd="sng" algn="ctr">
          <a:solidFill>
            <a:srgbClr val="AFA3A0"/>
          </a:solidFill>
          <a:prstDash val="solid"/>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47625</xdr:rowOff>
    </xdr:from>
    <xdr:to>
      <xdr:col>14</xdr:col>
      <xdr:colOff>828675</xdr:colOff>
      <xdr:row>16</xdr:row>
      <xdr:rowOff>95250</xdr:rowOff>
    </xdr:to>
    <xdr:graphicFrame macro="">
      <xdr:nvGraphicFramePr>
        <xdr:cNvPr id="143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223630</xdr:colOff>
      <xdr:row>1</xdr:row>
      <xdr:rowOff>0</xdr:rowOff>
    </xdr:from>
    <xdr:to>
      <xdr:col>9</xdr:col>
      <xdr:colOff>107674</xdr:colOff>
      <xdr:row>3</xdr:row>
      <xdr:rowOff>118441</xdr:rowOff>
    </xdr:to>
    <xdr:sp macro="" textlink="">
      <xdr:nvSpPr>
        <xdr:cNvPr id="42" name="Text Box 14"/>
        <xdr:cNvSpPr txBox="1"/>
      </xdr:nvSpPr>
      <xdr:spPr>
        <a:xfrm>
          <a:off x="223630" y="190500"/>
          <a:ext cx="7147892" cy="590550"/>
        </a:xfrm>
        <a:prstGeom prst="rect">
          <a:avLst/>
        </a:prstGeom>
        <a:noFill/>
        <a:ln w="25400">
          <a:solidFill>
            <a:srgbClr val="9E9691"/>
          </a:solidFill>
        </a:ln>
        <a:effectLst/>
        <a:extLst>
          <a:ext uri="{FAA26D3D-D897-4be2-8F04-BA451C77F1D7}"/>
          <a:ext uri="{C572A759-6A51-4108-AA02-DFA0A04FC94B}"/>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108000" tIns="108000" rIns="108000" bIns="108000" numCol="1" spcCol="0" rtlCol="0" fromWordArt="0" anchor="ctr" anchorCtr="0" forceAA="0" compatLnSpc="1">
          <a:prstTxWarp prst="textNoShape">
            <a:avLst/>
          </a:prstTxWarp>
          <a:noAutofit/>
        </a:bodyPr>
        <a:lstStyle/>
        <a:p>
          <a:pPr algn="ctr">
            <a:spcAft>
              <a:spcPts val="0"/>
            </a:spcAft>
          </a:pPr>
          <a:r>
            <a:rPr lang="en-US" sz="1200" b="1">
              <a:solidFill>
                <a:srgbClr val="213B90"/>
              </a:solidFill>
              <a:effectLst/>
              <a:latin typeface="+mn-lt"/>
              <a:ea typeface="Calibri"/>
              <a:cs typeface="Arial"/>
            </a:rPr>
            <a:t>Number of people registered on the NIDD in 2016</a:t>
          </a:r>
          <a:endParaRPr lang="en-IE" sz="1200">
            <a:effectLst/>
            <a:latin typeface="+mn-lt"/>
            <a:ea typeface="Calibri"/>
          </a:endParaRPr>
        </a:p>
        <a:p>
          <a:pPr algn="ctr">
            <a:spcAft>
              <a:spcPts val="0"/>
            </a:spcAft>
          </a:pPr>
          <a:r>
            <a:rPr lang="en-US" sz="1200" b="1">
              <a:solidFill>
                <a:srgbClr val="213B90"/>
              </a:solidFill>
              <a:effectLst/>
              <a:latin typeface="+mn-lt"/>
              <a:ea typeface="Calibri"/>
              <a:cs typeface="Arial"/>
            </a:rPr>
            <a:t>28,275</a:t>
          </a:r>
          <a:endParaRPr lang="en-IE" sz="1200">
            <a:effectLst/>
            <a:latin typeface="+mn-lt"/>
            <a:ea typeface="Calibri"/>
          </a:endParaRPr>
        </a:p>
      </xdr:txBody>
    </xdr:sp>
    <xdr:clientData/>
  </xdr:twoCellAnchor>
  <xdr:twoCellAnchor>
    <xdr:from>
      <xdr:col>0</xdr:col>
      <xdr:colOff>223630</xdr:colOff>
      <xdr:row>4</xdr:row>
      <xdr:rowOff>173934</xdr:rowOff>
    </xdr:from>
    <xdr:to>
      <xdr:col>1</xdr:col>
      <xdr:colOff>1406045</xdr:colOff>
      <xdr:row>9</xdr:row>
      <xdr:rowOff>115552</xdr:rowOff>
    </xdr:to>
    <xdr:sp macro="" textlink="">
      <xdr:nvSpPr>
        <xdr:cNvPr id="43" name="Rectangle 42"/>
        <xdr:cNvSpPr>
          <a:spLocks/>
        </xdr:cNvSpPr>
      </xdr:nvSpPr>
      <xdr:spPr bwMode="auto">
        <a:xfrm>
          <a:off x="223630" y="1027043"/>
          <a:ext cx="1695937" cy="894118"/>
        </a:xfrm>
        <a:prstGeom prst="rect">
          <a:avLst/>
        </a:prstGeom>
        <a:solidFill>
          <a:sysClr val="window" lastClr="FFFFFF"/>
        </a:solidFill>
        <a:ln w="9525" cmpd="sng">
          <a:solidFill>
            <a:srgbClr val="E64285"/>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a:solidFill>
                <a:srgbClr val="E64285"/>
              </a:solidFill>
              <a:latin typeface="+mn-lt"/>
            </a:rPr>
            <a:t>Number of new services/supports required to meet service need</a:t>
          </a:r>
        </a:p>
        <a:p>
          <a:pPr algn="ctr"/>
          <a:r>
            <a:rPr lang="en-IE" sz="1000" b="1">
              <a:solidFill>
                <a:srgbClr val="E64285"/>
              </a:solidFill>
              <a:latin typeface="+mn-lt"/>
            </a:rPr>
            <a:t>4,585</a:t>
          </a:r>
        </a:p>
      </xdr:txBody>
    </xdr:sp>
    <xdr:clientData/>
  </xdr:twoCellAnchor>
  <xdr:twoCellAnchor>
    <xdr:from>
      <xdr:col>1</xdr:col>
      <xdr:colOff>1656521</xdr:colOff>
      <xdr:row>4</xdr:row>
      <xdr:rowOff>173935</xdr:rowOff>
    </xdr:from>
    <xdr:to>
      <xdr:col>3</xdr:col>
      <xdr:colOff>79235</xdr:colOff>
      <xdr:row>9</xdr:row>
      <xdr:rowOff>115553</xdr:rowOff>
    </xdr:to>
    <xdr:sp macro="" textlink="">
      <xdr:nvSpPr>
        <xdr:cNvPr id="44" name="Rectangle 43"/>
        <xdr:cNvSpPr>
          <a:spLocks/>
        </xdr:cNvSpPr>
      </xdr:nvSpPr>
      <xdr:spPr bwMode="auto">
        <a:xfrm>
          <a:off x="2170043" y="1027044"/>
          <a:ext cx="1495562" cy="894118"/>
        </a:xfrm>
        <a:prstGeom prst="rect">
          <a:avLst/>
        </a:prstGeom>
        <a:solidFill>
          <a:sysClr val="window" lastClr="FFFFFF"/>
        </a:solidFill>
        <a:ln w="9525">
          <a:solidFill>
            <a:srgbClr val="C4BAB6"/>
          </a:solidFill>
          <a:prstDash val="sysDash"/>
          <a:miter lim="800000"/>
          <a:headEnd/>
          <a:tailEnd/>
        </a:ln>
        <a:extLst/>
      </xdr:spPr>
      <xdr:txBody>
        <a:bodyPr rot="0" vert="horz" wrap="square" lIns="91440" tIns="45720" rIns="91440" bIns="45720" anchor="ctr" anchorCtr="0" upright="1">
          <a:noAutofit/>
        </a:bodyPr>
        <a:lstStyle/>
        <a:p>
          <a:pPr algn="ctr"/>
          <a:r>
            <a:rPr lang="en-IE" sz="1000">
              <a:solidFill>
                <a:schemeClr val="bg1">
                  <a:lumMod val="50000"/>
                </a:schemeClr>
              </a:solidFill>
              <a:latin typeface="+mn-lt"/>
            </a:rPr>
            <a:t>Number of services/supports required to be changed or upgraded </a:t>
          </a:r>
        </a:p>
        <a:p>
          <a:pPr algn="ctr"/>
          <a:r>
            <a:rPr lang="en-IE" sz="1000" b="1">
              <a:solidFill>
                <a:schemeClr val="bg1">
                  <a:lumMod val="50000"/>
                </a:schemeClr>
              </a:solidFill>
              <a:latin typeface="+mn-lt"/>
            </a:rPr>
            <a:t>13,030</a:t>
          </a:r>
        </a:p>
      </xdr:txBody>
    </xdr:sp>
    <xdr:clientData/>
  </xdr:twoCellAnchor>
  <xdr:twoCellAnchor>
    <xdr:from>
      <xdr:col>3</xdr:col>
      <xdr:colOff>331304</xdr:colOff>
      <xdr:row>4</xdr:row>
      <xdr:rowOff>182219</xdr:rowOff>
    </xdr:from>
    <xdr:to>
      <xdr:col>6</xdr:col>
      <xdr:colOff>116878</xdr:colOff>
      <xdr:row>9</xdr:row>
      <xdr:rowOff>123837</xdr:rowOff>
    </xdr:to>
    <xdr:sp macro="" textlink="">
      <xdr:nvSpPr>
        <xdr:cNvPr id="45" name="Rectangle 44"/>
        <xdr:cNvSpPr>
          <a:spLocks/>
        </xdr:cNvSpPr>
      </xdr:nvSpPr>
      <xdr:spPr bwMode="auto">
        <a:xfrm>
          <a:off x="3917674" y="1035328"/>
          <a:ext cx="1624313" cy="894118"/>
        </a:xfrm>
        <a:prstGeom prst="rect">
          <a:avLst/>
        </a:prstGeom>
        <a:solidFill>
          <a:sysClr val="window" lastClr="FFFFFF"/>
        </a:solidFill>
        <a:ln w="9525">
          <a:solidFill>
            <a:srgbClr val="05386C"/>
          </a:solidFill>
          <a:prstDash val="sysDash"/>
          <a:miter lim="800000"/>
          <a:headEnd/>
          <a:tailEnd/>
        </a:ln>
        <a:extLst/>
      </xdr:spPr>
      <xdr:txBody>
        <a:bodyPr rot="0" vert="horz" wrap="square" lIns="91440" tIns="45720" rIns="91440" bIns="45720" anchor="t" anchorCtr="0" upright="1">
          <a:noAutofit/>
        </a:bodyPr>
        <a:lstStyle/>
        <a:p>
          <a:pPr algn="ctr"/>
          <a:endParaRPr lang="en-IE" sz="1000">
            <a:solidFill>
              <a:schemeClr val="accent3">
                <a:lumMod val="75000"/>
              </a:schemeClr>
            </a:solidFill>
            <a:latin typeface="+mn-lt"/>
          </a:endParaRPr>
        </a:p>
        <a:p>
          <a:pPr algn="ctr"/>
          <a:r>
            <a:rPr lang="en-IE" sz="1000">
              <a:solidFill>
                <a:srgbClr val="05386C"/>
              </a:solidFill>
              <a:latin typeface="+mn-lt"/>
            </a:rPr>
            <a:t>Numbers accomodated in psychiatric hospitals who  require services </a:t>
          </a:r>
        </a:p>
        <a:p>
          <a:pPr algn="ctr"/>
          <a:r>
            <a:rPr lang="en-IE" sz="1000" b="1">
              <a:solidFill>
                <a:srgbClr val="05386C"/>
              </a:solidFill>
              <a:latin typeface="+mn-lt"/>
            </a:rPr>
            <a:t>78</a:t>
          </a:r>
        </a:p>
        <a:p>
          <a:pPr algn="ctr"/>
          <a:endParaRPr lang="en-IE" sz="1000" b="1">
            <a:solidFill>
              <a:schemeClr val="accent3">
                <a:lumMod val="75000"/>
              </a:schemeClr>
            </a:solidFill>
            <a:latin typeface="+mn-lt"/>
          </a:endParaRPr>
        </a:p>
        <a:p>
          <a:pPr algn="ctr">
            <a:lnSpc>
              <a:spcPts val="1100"/>
            </a:lnSpc>
          </a:pPr>
          <a:endParaRPr lang="en-IE" sz="1000">
            <a:solidFill>
              <a:schemeClr val="accent3">
                <a:lumMod val="75000"/>
              </a:schemeClr>
            </a:solidFill>
            <a:latin typeface="+mn-lt"/>
          </a:endParaRPr>
        </a:p>
      </xdr:txBody>
    </xdr:sp>
    <xdr:clientData/>
  </xdr:twoCellAnchor>
  <xdr:twoCellAnchor>
    <xdr:from>
      <xdr:col>6</xdr:col>
      <xdr:colOff>339587</xdr:colOff>
      <xdr:row>4</xdr:row>
      <xdr:rowOff>182218</xdr:rowOff>
    </xdr:from>
    <xdr:to>
      <xdr:col>9</xdr:col>
      <xdr:colOff>158415</xdr:colOff>
      <xdr:row>9</xdr:row>
      <xdr:rowOff>123836</xdr:rowOff>
    </xdr:to>
    <xdr:sp macro="" textlink="">
      <xdr:nvSpPr>
        <xdr:cNvPr id="46" name="Rectangle 45"/>
        <xdr:cNvSpPr>
          <a:spLocks/>
        </xdr:cNvSpPr>
      </xdr:nvSpPr>
      <xdr:spPr bwMode="auto">
        <a:xfrm>
          <a:off x="5764696" y="1035327"/>
          <a:ext cx="1657567" cy="894118"/>
        </a:xfrm>
        <a:prstGeom prst="rect">
          <a:avLst/>
        </a:prstGeom>
        <a:solidFill>
          <a:sysClr val="window" lastClr="FFFFFF"/>
        </a:solidFill>
        <a:ln w="9525">
          <a:solidFill>
            <a:schemeClr val="accent5">
              <a:lumMod val="40000"/>
              <a:lumOff val="60000"/>
            </a:schemeClr>
          </a:solidFill>
          <a:prstDash val="sysDash"/>
          <a:miter lim="800000"/>
          <a:headEnd/>
          <a:tailEnd/>
        </a:ln>
        <a:extLst/>
      </xdr:spPr>
      <xdr:txBody>
        <a:bodyPr rot="0" vert="horz" wrap="square" lIns="91440" tIns="45720" rIns="91440" bIns="45720" anchor="ctr" anchorCtr="0" upright="1">
          <a:noAutofit/>
        </a:bodyPr>
        <a:lstStyle/>
        <a:p>
          <a:pPr algn="ctr">
            <a:lnSpc>
              <a:spcPts val="1100"/>
            </a:lnSpc>
          </a:pPr>
          <a:r>
            <a:rPr lang="en-IE" sz="1000">
              <a:solidFill>
                <a:schemeClr val="accent5">
                  <a:lumMod val="75000"/>
                </a:schemeClr>
              </a:solidFill>
              <a:latin typeface="+mn-lt"/>
            </a:rPr>
            <a:t>Numbers requiring enhanced and/or new multidisciplinary services</a:t>
          </a:r>
        </a:p>
        <a:p>
          <a:pPr algn="ctr"/>
          <a:r>
            <a:rPr lang="en-IE" sz="1000" b="1">
              <a:solidFill>
                <a:schemeClr val="accent5">
                  <a:lumMod val="75000"/>
                </a:schemeClr>
              </a:solidFill>
              <a:latin typeface="+mn-lt"/>
            </a:rPr>
            <a:t>19,975</a:t>
          </a:r>
        </a:p>
      </xdr:txBody>
    </xdr:sp>
    <xdr:clientData/>
  </xdr:twoCellAnchor>
  <xdr:twoCellAnchor>
    <xdr:from>
      <xdr:col>0</xdr:col>
      <xdr:colOff>215348</xdr:colOff>
      <xdr:row>9</xdr:row>
      <xdr:rowOff>115957</xdr:rowOff>
    </xdr:from>
    <xdr:to>
      <xdr:col>1</xdr:col>
      <xdr:colOff>1404584</xdr:colOff>
      <xdr:row>20</xdr:row>
      <xdr:rowOff>125278</xdr:rowOff>
    </xdr:to>
    <xdr:sp macro="" textlink="">
      <xdr:nvSpPr>
        <xdr:cNvPr id="47" name="Rectangle 46"/>
        <xdr:cNvSpPr>
          <a:spLocks/>
        </xdr:cNvSpPr>
      </xdr:nvSpPr>
      <xdr:spPr bwMode="auto">
        <a:xfrm>
          <a:off x="215348" y="1946414"/>
          <a:ext cx="1702758" cy="2104821"/>
        </a:xfrm>
        <a:prstGeom prst="rect">
          <a:avLst/>
        </a:prstGeom>
        <a:solidFill>
          <a:srgbClr val="E64285"/>
        </a:solidFill>
        <a:ln w="9525">
          <a:solidFill>
            <a:schemeClr val="accent5"/>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a:t>
          </a:r>
          <a:r>
            <a:rPr lang="en-IE" sz="1000" b="1" baseline="0">
              <a:solidFill>
                <a:schemeClr val="bg1"/>
              </a:solidFill>
              <a:latin typeface="+mn-lt"/>
            </a:rPr>
            <a:t> of services required in the next  5 years </a:t>
          </a:r>
        </a:p>
        <a:p>
          <a:pPr algn="ctr"/>
          <a:r>
            <a:rPr lang="en-IE" sz="1000" b="1" baseline="0">
              <a:solidFill>
                <a:schemeClr val="bg1"/>
              </a:solidFill>
              <a:latin typeface="+mn-lt"/>
            </a:rPr>
            <a:t>(2017-2021)</a:t>
          </a:r>
        </a:p>
        <a:p>
          <a:pPr algn="l"/>
          <a:r>
            <a:rPr lang="en-IE" sz="1000" b="1" u="sng" baseline="0">
              <a:solidFill>
                <a:schemeClr val="bg1"/>
              </a:solidFill>
              <a:latin typeface="+mn-lt"/>
            </a:rPr>
            <a:t>                              n           %__</a:t>
          </a:r>
        </a:p>
        <a:p>
          <a:pPr algn="l"/>
          <a:r>
            <a:rPr lang="en-IE" sz="1000" u="none" baseline="0">
              <a:solidFill>
                <a:schemeClr val="bg1"/>
              </a:solidFill>
              <a:latin typeface="+mn-lt"/>
            </a:rPr>
            <a:t>Residential     2,164    (47.2)</a:t>
          </a:r>
        </a:p>
        <a:p>
          <a:pPr algn="l"/>
          <a:r>
            <a:rPr lang="en-IE" sz="1000" u="none" baseline="0">
              <a:solidFill>
                <a:schemeClr val="bg1"/>
              </a:solidFill>
              <a:latin typeface="+mn-lt"/>
            </a:rPr>
            <a:t>service</a:t>
          </a: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rPr>
            <a:t>Day service      </a:t>
          </a:r>
          <a:r>
            <a:rPr lang="en-IE" sz="1000" b="0" u="none" baseline="0">
              <a:solidFill>
                <a:schemeClr val="bg1"/>
              </a:solidFill>
              <a:latin typeface="+mn-lt"/>
              <a:ea typeface="+mn-ea"/>
              <a:cs typeface="+mn-cs"/>
            </a:rPr>
            <a:t>177      (3.9)</a:t>
          </a:r>
          <a:endParaRPr lang="en-GB" sz="1000" b="0" u="none" baseline="0">
            <a:solidFill>
              <a:schemeClr val="bg1"/>
            </a:solidFill>
            <a:latin typeface="+mn-lt"/>
            <a:ea typeface="+mn-ea"/>
            <a:cs typeface="+mn-cs"/>
          </a:endParaRP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ea typeface="+mn-ea"/>
              <a:cs typeface="+mn-cs"/>
            </a:rPr>
            <a:t>Residential</a:t>
          </a:r>
          <a:r>
            <a:rPr lang="en-IE" sz="1000" u="none" baseline="0">
              <a:solidFill>
                <a:schemeClr val="bg1"/>
              </a:solidFill>
              <a:latin typeface="+mn-lt"/>
            </a:rPr>
            <a:t>     </a:t>
          </a:r>
          <a:r>
            <a:rPr lang="en-IE" sz="1000" u="none" baseline="0">
              <a:solidFill>
                <a:schemeClr val="bg1"/>
              </a:solidFill>
              <a:latin typeface="+mn-lt"/>
              <a:ea typeface="+mn-ea"/>
              <a:cs typeface="+mn-cs"/>
            </a:rPr>
            <a:t>2,244    (48.9)</a:t>
          </a:r>
          <a:endParaRPr lang="en-GB" sz="1000" u="none" baseline="0">
            <a:solidFill>
              <a:schemeClr val="bg1"/>
            </a:solidFill>
            <a:latin typeface="+mn-lt"/>
            <a:ea typeface="+mn-ea"/>
            <a:cs typeface="+mn-cs"/>
          </a:endParaRPr>
        </a:p>
        <a:p>
          <a:pPr algn="l"/>
          <a:r>
            <a:rPr lang="en-IE" sz="1000" u="none" baseline="0">
              <a:solidFill>
                <a:schemeClr val="bg1"/>
              </a:solidFill>
              <a:latin typeface="+mn-lt"/>
            </a:rPr>
            <a:t>support           </a:t>
          </a:r>
        </a:p>
        <a:p>
          <a:pPr algn="l"/>
          <a:r>
            <a:rPr lang="en-IE" sz="1000" u="none" baseline="0">
              <a:solidFill>
                <a:schemeClr val="bg1"/>
              </a:solidFill>
              <a:latin typeface="+mn-lt"/>
            </a:rPr>
            <a:t>service</a:t>
          </a:r>
        </a:p>
      </xdr:txBody>
    </xdr:sp>
    <xdr:clientData/>
  </xdr:twoCellAnchor>
  <xdr:twoCellAnchor>
    <xdr:from>
      <xdr:col>1</xdr:col>
      <xdr:colOff>1648240</xdr:colOff>
      <xdr:row>9</xdr:row>
      <xdr:rowOff>124239</xdr:rowOff>
    </xdr:from>
    <xdr:to>
      <xdr:col>3</xdr:col>
      <xdr:colOff>97386</xdr:colOff>
      <xdr:row>20</xdr:row>
      <xdr:rowOff>110051</xdr:rowOff>
    </xdr:to>
    <xdr:sp macro="" textlink="">
      <xdr:nvSpPr>
        <xdr:cNvPr id="48" name="Rectangle 47"/>
        <xdr:cNvSpPr>
          <a:spLocks/>
        </xdr:cNvSpPr>
      </xdr:nvSpPr>
      <xdr:spPr bwMode="auto">
        <a:xfrm>
          <a:off x="2161762" y="1954696"/>
          <a:ext cx="1521994" cy="2081312"/>
        </a:xfrm>
        <a:prstGeom prst="rect">
          <a:avLst/>
        </a:prstGeom>
        <a:solidFill>
          <a:srgbClr val="C4BAB6"/>
        </a:solidFill>
        <a:ln w="9525">
          <a:no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a:t>
          </a:r>
          <a:r>
            <a:rPr lang="en-IE" sz="1000" b="1" baseline="0">
              <a:solidFill>
                <a:schemeClr val="bg1"/>
              </a:solidFill>
              <a:latin typeface="+mn-lt"/>
            </a:rPr>
            <a:t> required in the next 5 years</a:t>
          </a:r>
        </a:p>
        <a:p>
          <a:pPr algn="ctr"/>
          <a:r>
            <a:rPr lang="en-IE" sz="1000" b="1" baseline="0">
              <a:solidFill>
                <a:schemeClr val="bg1"/>
              </a:solidFill>
              <a:latin typeface="+mn-lt"/>
            </a:rPr>
            <a:t>(2017-2021)</a:t>
          </a:r>
        </a:p>
        <a:p>
          <a:pPr algn="l"/>
          <a:r>
            <a:rPr lang="en-IE" sz="1000" b="1" u="sng" baseline="0">
              <a:solidFill>
                <a:schemeClr val="bg1"/>
              </a:solidFill>
              <a:latin typeface="+mn-lt"/>
            </a:rPr>
            <a:t>                         n          %__</a:t>
          </a:r>
        </a:p>
        <a:p>
          <a:pPr algn="l"/>
          <a:r>
            <a:rPr lang="en-IE" sz="1000" u="none" baseline="0">
              <a:solidFill>
                <a:schemeClr val="bg1"/>
              </a:solidFill>
              <a:latin typeface="+mn-lt"/>
            </a:rPr>
            <a:t>Residential     2,384 (18.3)</a:t>
          </a:r>
        </a:p>
        <a:p>
          <a:pPr algn="l"/>
          <a:r>
            <a:rPr lang="en-IE" sz="1000" u="none" baseline="0">
              <a:solidFill>
                <a:schemeClr val="bg1"/>
              </a:solidFill>
              <a:latin typeface="+mn-lt"/>
            </a:rPr>
            <a:t>service</a:t>
          </a:r>
        </a:p>
        <a:p>
          <a:pPr algn="l"/>
          <a:endParaRPr lang="en-IE" sz="1000" u="none" baseline="0">
            <a:solidFill>
              <a:schemeClr val="bg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IE" sz="1000" u="none" baseline="0">
              <a:solidFill>
                <a:schemeClr val="bg1"/>
              </a:solidFill>
              <a:latin typeface="+mn-lt"/>
            </a:rPr>
            <a:t>Day service    9,121</a:t>
          </a:r>
          <a:r>
            <a:rPr lang="en-IE" sz="1000" u="none" baseline="0">
              <a:solidFill>
                <a:schemeClr val="bg1"/>
              </a:solidFill>
              <a:latin typeface="+mn-lt"/>
              <a:ea typeface="+mn-ea"/>
              <a:cs typeface="+mn-cs"/>
            </a:rPr>
            <a:t> (70.0)</a:t>
          </a:r>
        </a:p>
        <a:p>
          <a:pPr algn="l"/>
          <a:endParaRPr lang="en-IE" sz="1000" u="none" baseline="0">
            <a:solidFill>
              <a:schemeClr val="bg1"/>
            </a:solidFill>
            <a:latin typeface="+mn-lt"/>
          </a:endParaRPr>
        </a:p>
        <a:p>
          <a:pPr algn="l"/>
          <a:r>
            <a:rPr lang="en-IE" sz="1000" u="none" baseline="0">
              <a:solidFill>
                <a:schemeClr val="bg1"/>
              </a:solidFill>
              <a:latin typeface="+mn-lt"/>
            </a:rPr>
            <a:t>Residential     1,525 (11.7)</a:t>
          </a:r>
        </a:p>
        <a:p>
          <a:pPr algn="l"/>
          <a:r>
            <a:rPr lang="en-IE" sz="1000" u="none" baseline="0">
              <a:solidFill>
                <a:schemeClr val="bg1"/>
              </a:solidFill>
              <a:latin typeface="+mn-lt"/>
            </a:rPr>
            <a:t>support</a:t>
          </a:r>
        </a:p>
        <a:p>
          <a:pPr algn="l"/>
          <a:r>
            <a:rPr lang="en-IE" sz="1000" u="none" baseline="0">
              <a:solidFill>
                <a:schemeClr val="bg1"/>
              </a:solidFill>
              <a:latin typeface="+mn-lt"/>
            </a:rPr>
            <a:t>service</a:t>
          </a:r>
          <a:endParaRPr lang="en-IE" sz="1000" u="none">
            <a:solidFill>
              <a:schemeClr val="bg1"/>
            </a:solidFill>
            <a:latin typeface="+mn-lt"/>
          </a:endParaRPr>
        </a:p>
      </xdr:txBody>
    </xdr:sp>
    <xdr:clientData/>
  </xdr:twoCellAnchor>
  <xdr:twoCellAnchor>
    <xdr:from>
      <xdr:col>3</xdr:col>
      <xdr:colOff>331303</xdr:colOff>
      <xdr:row>9</xdr:row>
      <xdr:rowOff>115957</xdr:rowOff>
    </xdr:from>
    <xdr:to>
      <xdr:col>6</xdr:col>
      <xdr:colOff>132521</xdr:colOff>
      <xdr:row>20</xdr:row>
      <xdr:rowOff>78261</xdr:rowOff>
    </xdr:to>
    <xdr:sp macro="" textlink="">
      <xdr:nvSpPr>
        <xdr:cNvPr id="49" name="Rectangle 48"/>
        <xdr:cNvSpPr>
          <a:spLocks/>
        </xdr:cNvSpPr>
      </xdr:nvSpPr>
      <xdr:spPr bwMode="auto">
        <a:xfrm>
          <a:off x="3917673" y="1946414"/>
          <a:ext cx="1639957" cy="2057804"/>
        </a:xfrm>
        <a:prstGeom prst="rect">
          <a:avLst/>
        </a:prstGeom>
        <a:solidFill>
          <a:srgbClr val="05386C"/>
        </a:solidFill>
        <a:ln w="9525">
          <a:solidFill>
            <a:schemeClr val="accent3">
              <a:lumMod val="75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 required</a:t>
          </a:r>
          <a:r>
            <a:rPr lang="en-IE" sz="1000" b="1" baseline="0">
              <a:solidFill>
                <a:schemeClr val="bg1"/>
              </a:solidFill>
              <a:latin typeface="+mn-lt"/>
            </a:rPr>
            <a:t> i</a:t>
          </a:r>
          <a:r>
            <a:rPr lang="en-IE" sz="1000" b="1">
              <a:solidFill>
                <a:schemeClr val="bg1"/>
              </a:solidFill>
              <a:latin typeface="+mn-lt"/>
            </a:rPr>
            <a:t>n the next 5 years</a:t>
          </a:r>
        </a:p>
        <a:p>
          <a:pPr algn="ctr"/>
          <a:r>
            <a:rPr lang="en-IE" sz="1000" b="1">
              <a:solidFill>
                <a:schemeClr val="bg1"/>
              </a:solidFill>
              <a:latin typeface="+mn-lt"/>
            </a:rPr>
            <a:t>(2017-2021)</a:t>
          </a:r>
        </a:p>
        <a:p>
          <a:r>
            <a:rPr lang="en-IE" sz="1000" u="sng">
              <a:solidFill>
                <a:schemeClr val="bg1"/>
              </a:solidFill>
              <a:latin typeface="+mn-lt"/>
            </a:rPr>
            <a:t>                        n           %___</a:t>
          </a:r>
        </a:p>
        <a:p>
          <a:r>
            <a:rPr lang="en-IE" sz="1000" u="none">
              <a:solidFill>
                <a:schemeClr val="bg1"/>
              </a:solidFill>
              <a:latin typeface="+mn-lt"/>
            </a:rPr>
            <a:t>Residential    56        (71.8)</a:t>
          </a:r>
        </a:p>
        <a:p>
          <a:r>
            <a:rPr lang="en-IE" sz="1000" u="none">
              <a:solidFill>
                <a:schemeClr val="bg1"/>
              </a:solidFill>
              <a:latin typeface="+mn-lt"/>
            </a:rPr>
            <a:t>service</a:t>
          </a:r>
        </a:p>
        <a:p>
          <a:endParaRPr lang="en-IE" sz="1000" u="none">
            <a:solidFill>
              <a:schemeClr val="bg1"/>
            </a:solidFill>
            <a:latin typeface="+mn-lt"/>
          </a:endParaRPr>
        </a:p>
        <a:p>
          <a:r>
            <a:rPr lang="en-IE" sz="1000" u="none">
              <a:solidFill>
                <a:schemeClr val="bg1"/>
              </a:solidFill>
              <a:latin typeface="+mn-lt"/>
            </a:rPr>
            <a:t>Day</a:t>
          </a:r>
          <a:r>
            <a:rPr lang="en-IE" sz="1000" u="none" baseline="0">
              <a:solidFill>
                <a:schemeClr val="bg1"/>
              </a:solidFill>
              <a:latin typeface="+mn-lt"/>
            </a:rPr>
            <a:t> service   19        (24.4)</a:t>
          </a:r>
        </a:p>
        <a:p>
          <a:r>
            <a:rPr lang="en-IE" sz="1000" u="none" baseline="0">
              <a:solidFill>
                <a:schemeClr val="bg1"/>
              </a:solidFill>
              <a:latin typeface="+mn-lt"/>
            </a:rPr>
            <a:t> </a:t>
          </a:r>
        </a:p>
        <a:p>
          <a:r>
            <a:rPr lang="en-IE" sz="1000" u="none" baseline="0">
              <a:solidFill>
                <a:schemeClr val="bg1"/>
              </a:solidFill>
              <a:latin typeface="+mn-lt"/>
            </a:rPr>
            <a:t>Residential     6         (7.7)</a:t>
          </a:r>
        </a:p>
        <a:p>
          <a:r>
            <a:rPr lang="en-IE" sz="1000" u="none" baseline="0">
              <a:solidFill>
                <a:schemeClr val="bg1"/>
              </a:solidFill>
              <a:latin typeface="+mn-lt"/>
            </a:rPr>
            <a:t>support</a:t>
          </a:r>
        </a:p>
        <a:p>
          <a:r>
            <a:rPr lang="en-IE" sz="1000" u="none" baseline="0">
              <a:solidFill>
                <a:schemeClr val="bg1"/>
              </a:solidFill>
              <a:latin typeface="+mn-lt"/>
            </a:rPr>
            <a:t>service</a:t>
          </a:r>
          <a:endParaRPr lang="en-IE" sz="1000" u="none">
            <a:solidFill>
              <a:schemeClr val="bg1"/>
            </a:solidFill>
            <a:latin typeface="+mn-lt"/>
          </a:endParaRPr>
        </a:p>
      </xdr:txBody>
    </xdr:sp>
    <xdr:clientData/>
  </xdr:twoCellAnchor>
  <xdr:twoCellAnchor>
    <xdr:from>
      <xdr:col>6</xdr:col>
      <xdr:colOff>347870</xdr:colOff>
      <xdr:row>9</xdr:row>
      <xdr:rowOff>132522</xdr:rowOff>
    </xdr:from>
    <xdr:to>
      <xdr:col>9</xdr:col>
      <xdr:colOff>162435</xdr:colOff>
      <xdr:row>20</xdr:row>
      <xdr:rowOff>106580</xdr:rowOff>
    </xdr:to>
    <xdr:sp macro="" textlink="">
      <xdr:nvSpPr>
        <xdr:cNvPr id="50" name="Rectangle 49"/>
        <xdr:cNvSpPr>
          <a:spLocks/>
        </xdr:cNvSpPr>
      </xdr:nvSpPr>
      <xdr:spPr bwMode="auto">
        <a:xfrm>
          <a:off x="5772979" y="1962979"/>
          <a:ext cx="1653304" cy="2069558"/>
        </a:xfrm>
        <a:prstGeom prst="rect">
          <a:avLst/>
        </a:prstGeom>
        <a:solidFill>
          <a:schemeClr val="accent5">
            <a:lumMod val="40000"/>
            <a:lumOff val="60000"/>
          </a:schemeClr>
        </a:solidFill>
        <a:ln w="9525">
          <a:solidFill>
            <a:schemeClr val="bg1">
              <a:lumMod val="50000"/>
            </a:schemeClr>
          </a:solidFill>
          <a:prstDash val="sysDash"/>
          <a:miter lim="800000"/>
          <a:headEnd/>
          <a:tailEnd/>
        </a:ln>
        <a:extLst/>
      </xdr:spPr>
      <xdr:txBody>
        <a:bodyPr rot="0" vert="horz" wrap="square" lIns="91440" tIns="45720" rIns="91440" bIns="45720" anchor="t" anchorCtr="0" upright="1">
          <a:noAutofit/>
        </a:bodyPr>
        <a:lstStyle/>
        <a:p>
          <a:pPr algn="ctr"/>
          <a:r>
            <a:rPr lang="en-IE" sz="1000" b="1">
              <a:solidFill>
                <a:schemeClr val="bg1"/>
              </a:solidFill>
              <a:latin typeface="+mn-lt"/>
            </a:rPr>
            <a:t>Type of service required in the next</a:t>
          </a:r>
          <a:r>
            <a:rPr lang="en-IE" sz="1000" b="1" baseline="0">
              <a:solidFill>
                <a:schemeClr val="bg1"/>
              </a:solidFill>
              <a:latin typeface="+mn-lt"/>
            </a:rPr>
            <a:t> 5 years</a:t>
          </a:r>
        </a:p>
        <a:p>
          <a:pPr algn="ctr"/>
          <a:r>
            <a:rPr lang="en-IE" sz="1000" b="1" baseline="0">
              <a:solidFill>
                <a:schemeClr val="bg1"/>
              </a:solidFill>
              <a:latin typeface="+mn-lt"/>
            </a:rPr>
            <a:t>(2017-2021)</a:t>
          </a:r>
        </a:p>
        <a:p>
          <a:pPr algn="l"/>
          <a:r>
            <a:rPr lang="en-IE" sz="1000" u="sng" baseline="0">
              <a:solidFill>
                <a:schemeClr val="bg1"/>
              </a:solidFill>
              <a:latin typeface="+mn-lt"/>
            </a:rPr>
            <a:t>                          n            %__</a:t>
          </a:r>
        </a:p>
        <a:p>
          <a:pPr algn="l"/>
          <a:r>
            <a:rPr lang="en-IE" sz="1000" u="none" baseline="0">
              <a:solidFill>
                <a:schemeClr val="bg1"/>
              </a:solidFill>
              <a:latin typeface="+mn-lt"/>
            </a:rPr>
            <a:t>New service  15,505   (77.6)</a:t>
          </a:r>
        </a:p>
        <a:p>
          <a:pPr algn="l"/>
          <a:r>
            <a:rPr lang="en-IE" sz="1000" u="none" baseline="0">
              <a:solidFill>
                <a:schemeClr val="bg1"/>
              </a:solidFill>
              <a:latin typeface="+mn-lt"/>
            </a:rPr>
            <a:t>required</a:t>
          </a:r>
          <a:r>
            <a:rPr lang="en-IE" sz="1000" i="1" u="none" baseline="0">
              <a:solidFill>
                <a:schemeClr val="bg1"/>
              </a:solidFill>
              <a:latin typeface="+mn-lt"/>
            </a:rPr>
            <a:t>*</a:t>
          </a:r>
        </a:p>
        <a:p>
          <a:pPr algn="l"/>
          <a:endParaRPr lang="en-IE" sz="1000" u="none" baseline="0">
            <a:solidFill>
              <a:schemeClr val="bg1"/>
            </a:solidFill>
            <a:latin typeface="+mn-lt"/>
          </a:endParaRPr>
        </a:p>
        <a:p>
          <a:pPr algn="l"/>
          <a:r>
            <a:rPr lang="en-IE" sz="1000" u="none" baseline="0">
              <a:solidFill>
                <a:schemeClr val="bg1"/>
              </a:solidFill>
              <a:latin typeface="+mn-lt"/>
            </a:rPr>
            <a:t>Enhanced  </a:t>
          </a:r>
          <a:r>
            <a:rPr lang="en-IE" sz="1000" i="1" u="none" baseline="0">
              <a:solidFill>
                <a:schemeClr val="bg1"/>
              </a:solidFill>
              <a:latin typeface="+mn-lt"/>
            </a:rPr>
            <a:t>    </a:t>
          </a:r>
          <a:r>
            <a:rPr lang="en-IE" sz="1000" u="none" baseline="0">
              <a:solidFill>
                <a:schemeClr val="bg1"/>
              </a:solidFill>
              <a:latin typeface="+mn-lt"/>
              <a:ea typeface="+mn-ea"/>
              <a:cs typeface="+mn-cs"/>
            </a:rPr>
            <a:t>12,380    (62.0)</a:t>
          </a:r>
        </a:p>
        <a:p>
          <a:pPr algn="l"/>
          <a:r>
            <a:rPr lang="en-IE" sz="1000" u="none" baseline="0">
              <a:solidFill>
                <a:schemeClr val="bg1"/>
              </a:solidFill>
              <a:latin typeface="+mn-lt"/>
            </a:rPr>
            <a:t>service</a:t>
          </a:r>
        </a:p>
        <a:p>
          <a:pPr algn="l"/>
          <a:r>
            <a:rPr lang="en-IE" sz="1000" u="none" baseline="0">
              <a:solidFill>
                <a:schemeClr val="bg1"/>
              </a:solidFill>
              <a:latin typeface="+mn-lt"/>
            </a:rPr>
            <a:t>required</a:t>
          </a:r>
          <a:r>
            <a:rPr lang="en-IE" sz="1100" i="1" baseline="0">
              <a:solidFill>
                <a:schemeClr val="bg1"/>
              </a:solidFill>
              <a:effectLst/>
              <a:latin typeface="+mn-lt"/>
              <a:ea typeface="+mn-ea"/>
              <a:cs typeface="+mn-cs"/>
            </a:rPr>
            <a:t>†</a:t>
          </a:r>
          <a:endParaRPr lang="en-IE" sz="1000" u="none" baseline="0">
            <a:solidFill>
              <a:schemeClr val="bg1"/>
            </a:solidFill>
            <a:latin typeface="+mn-lt"/>
          </a:endParaRPr>
        </a:p>
      </xdr:txBody>
    </xdr:sp>
    <xdr:clientData/>
  </xdr:twoCellAnchor>
  <xdr:twoCellAnchor>
    <xdr:from>
      <xdr:col>1</xdr:col>
      <xdr:colOff>1060174</xdr:colOff>
      <xdr:row>4</xdr:row>
      <xdr:rowOff>24848</xdr:rowOff>
    </xdr:from>
    <xdr:to>
      <xdr:col>7</xdr:col>
      <xdr:colOff>399221</xdr:colOff>
      <xdr:row>4</xdr:row>
      <xdr:rowOff>182217</xdr:rowOff>
    </xdr:to>
    <xdr:sp macro="" textlink="">
      <xdr:nvSpPr>
        <xdr:cNvPr id="51" name="Freeform 50"/>
        <xdr:cNvSpPr/>
      </xdr:nvSpPr>
      <xdr:spPr>
        <a:xfrm>
          <a:off x="1573696" y="877957"/>
          <a:ext cx="4863547" cy="157369"/>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twoCellAnchor>
    <xdr:from>
      <xdr:col>2</xdr:col>
      <xdr:colOff>695739</xdr:colOff>
      <xdr:row>4</xdr:row>
      <xdr:rowOff>24847</xdr:rowOff>
    </xdr:from>
    <xdr:to>
      <xdr:col>4</xdr:col>
      <xdr:colOff>480391</xdr:colOff>
      <xdr:row>4</xdr:row>
      <xdr:rowOff>173934</xdr:rowOff>
    </xdr:to>
    <xdr:sp macro="" textlink="">
      <xdr:nvSpPr>
        <xdr:cNvPr id="12" name="Freeform 11"/>
        <xdr:cNvSpPr/>
      </xdr:nvSpPr>
      <xdr:spPr>
        <a:xfrm>
          <a:off x="2923761" y="902804"/>
          <a:ext cx="1755913" cy="149087"/>
        </a:xfrm>
        <a:custGeom>
          <a:avLst/>
          <a:gdLst>
            <a:gd name="connsiteX0" fmla="*/ 0 w 2673350"/>
            <a:gd name="connsiteY0" fmla="*/ 254000 h 273050"/>
            <a:gd name="connsiteX1" fmla="*/ 6350 w 2673350"/>
            <a:gd name="connsiteY1" fmla="*/ 0 h 273050"/>
            <a:gd name="connsiteX2" fmla="*/ 2673350 w 2673350"/>
            <a:gd name="connsiteY2" fmla="*/ 6350 h 273050"/>
            <a:gd name="connsiteX3" fmla="*/ 2673350 w 2673350"/>
            <a:gd name="connsiteY3" fmla="*/ 273050 h 273050"/>
            <a:gd name="connsiteX0" fmla="*/ 12700 w 2686050"/>
            <a:gd name="connsiteY0" fmla="*/ 247650 h 266700"/>
            <a:gd name="connsiteX1" fmla="*/ 0 w 2686050"/>
            <a:gd name="connsiteY1" fmla="*/ 0 h 266700"/>
            <a:gd name="connsiteX2" fmla="*/ 2686050 w 2686050"/>
            <a:gd name="connsiteY2" fmla="*/ 0 h 266700"/>
            <a:gd name="connsiteX3" fmla="*/ 2686050 w 2686050"/>
            <a:gd name="connsiteY3" fmla="*/ 266700 h 266700"/>
            <a:gd name="connsiteX0" fmla="*/ 0 w 2686050"/>
            <a:gd name="connsiteY0" fmla="*/ 228600 h 266700"/>
            <a:gd name="connsiteX1" fmla="*/ 0 w 2686050"/>
            <a:gd name="connsiteY1" fmla="*/ 0 h 266700"/>
            <a:gd name="connsiteX2" fmla="*/ 2686050 w 2686050"/>
            <a:gd name="connsiteY2" fmla="*/ 0 h 266700"/>
            <a:gd name="connsiteX3" fmla="*/ 2686050 w 2686050"/>
            <a:gd name="connsiteY3" fmla="*/ 266700 h 266700"/>
            <a:gd name="connsiteX0" fmla="*/ 0 w 3086100"/>
            <a:gd name="connsiteY0" fmla="*/ 228600 h 228600"/>
            <a:gd name="connsiteX1" fmla="*/ 0 w 3086100"/>
            <a:gd name="connsiteY1" fmla="*/ 0 h 228600"/>
            <a:gd name="connsiteX2" fmla="*/ 2686050 w 3086100"/>
            <a:gd name="connsiteY2" fmla="*/ 0 h 228600"/>
            <a:gd name="connsiteX3" fmla="*/ 3086100 w 3086100"/>
            <a:gd name="connsiteY3" fmla="*/ 228600 h 228600"/>
            <a:gd name="connsiteX0" fmla="*/ 0 w 2743200"/>
            <a:gd name="connsiteY0" fmla="*/ 228600 h 228600"/>
            <a:gd name="connsiteX1" fmla="*/ 0 w 2743200"/>
            <a:gd name="connsiteY1" fmla="*/ 0 h 228600"/>
            <a:gd name="connsiteX2" fmla="*/ 2686050 w 2743200"/>
            <a:gd name="connsiteY2" fmla="*/ 0 h 228600"/>
            <a:gd name="connsiteX3" fmla="*/ 2743200 w 2743200"/>
            <a:gd name="connsiteY3" fmla="*/ 228600 h 228600"/>
            <a:gd name="connsiteX0" fmla="*/ 0 w 2743200"/>
            <a:gd name="connsiteY0" fmla="*/ 228600 h 228600"/>
            <a:gd name="connsiteX1" fmla="*/ 0 w 2743200"/>
            <a:gd name="connsiteY1" fmla="*/ 0 h 228600"/>
            <a:gd name="connsiteX2" fmla="*/ 2743200 w 2743200"/>
            <a:gd name="connsiteY2" fmla="*/ 0 h 228600"/>
            <a:gd name="connsiteX3" fmla="*/ 2743200 w 2743200"/>
            <a:gd name="connsiteY3" fmla="*/ 228600 h 228600"/>
          </a:gdLst>
          <a:ahLst/>
          <a:cxnLst>
            <a:cxn ang="0">
              <a:pos x="connsiteX0" y="connsiteY0"/>
            </a:cxn>
            <a:cxn ang="0">
              <a:pos x="connsiteX1" y="connsiteY1"/>
            </a:cxn>
            <a:cxn ang="0">
              <a:pos x="connsiteX2" y="connsiteY2"/>
            </a:cxn>
            <a:cxn ang="0">
              <a:pos x="connsiteX3" y="connsiteY3"/>
            </a:cxn>
          </a:cxnLst>
          <a:rect l="l" t="t" r="r" b="b"/>
          <a:pathLst>
            <a:path w="2743200" h="228600">
              <a:moveTo>
                <a:pt x="0" y="228600"/>
              </a:moveTo>
              <a:lnTo>
                <a:pt x="0" y="0"/>
              </a:lnTo>
              <a:lnTo>
                <a:pt x="2743200" y="0"/>
              </a:lnTo>
              <a:lnTo>
                <a:pt x="2743200" y="228600"/>
              </a:lnTo>
            </a:path>
          </a:pathLst>
        </a:custGeom>
        <a:ln>
          <a:solidFill>
            <a:srgbClr val="AFA3A0"/>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9525</xdr:rowOff>
    </xdr:from>
    <xdr:to>
      <xdr:col>3</xdr:col>
      <xdr:colOff>47625</xdr:colOff>
      <xdr:row>24</xdr:row>
      <xdr:rowOff>0</xdr:rowOff>
    </xdr:to>
    <xdr:graphicFrame macro="">
      <xdr:nvGraphicFramePr>
        <xdr:cNvPr id="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134471</xdr:colOff>
      <xdr:row>1</xdr:row>
      <xdr:rowOff>44824</xdr:rowOff>
    </xdr:from>
    <xdr:to>
      <xdr:col>13</xdr:col>
      <xdr:colOff>59392</xdr:colOff>
      <xdr:row>35</xdr:row>
      <xdr:rowOff>33058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kelly\AppData\Roaming\Microsoft\Excel\NIDD%20TABLES%20Output%202014%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DD%20AR%20Main%20Finding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TABLES"/>
      <sheetName val="Figure 2.2"/>
      <sheetName val="figure 2.3"/>
      <sheetName val="Sheet2"/>
      <sheetName val="Sheet3"/>
    </sheetNames>
    <sheetDataSet>
      <sheetData sheetId="0"/>
      <sheetData sheetId="1">
        <row r="24">
          <cell r="B24" t="str">
            <v>Moderate/Severe /Profound</v>
          </cell>
          <cell r="C24" t="str">
            <v>Mild</v>
          </cell>
          <cell r="D24" t="str">
            <v>Not Verified</v>
          </cell>
        </row>
        <row r="25">
          <cell r="A25" t="str">
            <v>0-19</v>
          </cell>
          <cell r="B25">
            <v>44</v>
          </cell>
          <cell r="C25">
            <v>34</v>
          </cell>
          <cell r="D25">
            <v>21</v>
          </cell>
        </row>
        <row r="26">
          <cell r="A26" t="str">
            <v>20-34</v>
          </cell>
          <cell r="B26">
            <v>63</v>
          </cell>
          <cell r="C26">
            <v>36</v>
          </cell>
          <cell r="D26">
            <v>1</v>
          </cell>
        </row>
        <row r="27">
          <cell r="A27" t="str">
            <v>35-54</v>
          </cell>
          <cell r="B27">
            <v>70</v>
          </cell>
          <cell r="C27">
            <v>29</v>
          </cell>
          <cell r="D27">
            <v>1</v>
          </cell>
        </row>
        <row r="28">
          <cell r="A28" t="str">
            <v>55+</v>
          </cell>
          <cell r="B28">
            <v>69</v>
          </cell>
          <cell r="C28">
            <v>30</v>
          </cell>
          <cell r="D28">
            <v>1</v>
          </cell>
        </row>
        <row r="29">
          <cell r="A29" t="str">
            <v>total</v>
          </cell>
          <cell r="B29">
            <v>59</v>
          </cell>
          <cell r="C29">
            <v>33</v>
          </cell>
          <cell r="D29">
            <v>8</v>
          </cell>
        </row>
      </sheetData>
      <sheetData sheetId="2">
        <row r="32">
          <cell r="B32" t="str">
            <v>35 years and over</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Map Data "/>
      <sheetName val="Figure 2 Profile"/>
      <sheetName val="Figure 3 Gender x agegroup"/>
      <sheetName val="Figure 4 MPS 1974-2015"/>
      <sheetName val="Figure 5 Main res "/>
      <sheetName val="Figure 6 MultiD"/>
      <sheetName val="Figure 7 Respite by CHO"/>
      <sheetName val="Figure 8 summary"/>
      <sheetName val="Figure 9 Unmet Need Res"/>
      <sheetName val="Figure 10 Day changes"/>
      <sheetName val="Figure 11 day school leavers"/>
      <sheetName val="Figure 12 Service change"/>
      <sheetName val="KEytrends 1974"/>
      <sheetName val="Transfer from Psych "/>
      <sheetName val="Current Multi D by age group"/>
      <sheetName val="Multi D charts"/>
    </sheetNames>
    <sheetDataSet>
      <sheetData sheetId="0" refreshError="1"/>
      <sheetData sheetId="1" refreshError="1"/>
      <sheetData sheetId="2" refreshError="1"/>
      <sheetData sheetId="3" refreshError="1"/>
      <sheetData sheetId="4" refreshError="1"/>
      <sheetData sheetId="5">
        <row r="2">
          <cell r="U2" t="str">
            <v xml:space="preserve">Currently receiving this input* </v>
          </cell>
          <cell r="V2" t="str">
            <v>Enhancement of service required 2017-2021 for those currently receiving this input</v>
          </cell>
          <cell r="W2" t="str">
            <v>New services required for 2017-2021 for those not receiving this input</v>
          </cell>
        </row>
        <row r="3">
          <cell r="T3" t="str">
            <v>Other multidisciplinary service</v>
          </cell>
          <cell r="U3">
            <v>6948</v>
          </cell>
          <cell r="V3">
            <v>1543</v>
          </cell>
          <cell r="W3">
            <v>2502</v>
          </cell>
        </row>
        <row r="4">
          <cell r="T4" t="str">
            <v>Dietetics</v>
          </cell>
          <cell r="U4">
            <v>3740</v>
          </cell>
          <cell r="V4">
            <v>1595</v>
          </cell>
          <cell r="W4">
            <v>3891</v>
          </cell>
        </row>
        <row r="5">
          <cell r="T5" t="str">
            <v>Psychiatry</v>
          </cell>
          <cell r="U5">
            <v>7106</v>
          </cell>
          <cell r="V5">
            <v>2991</v>
          </cell>
          <cell r="W5">
            <v>1128</v>
          </cell>
        </row>
        <row r="6">
          <cell r="T6" t="str">
            <v>Physiotherapy</v>
          </cell>
          <cell r="U6">
            <v>7674</v>
          </cell>
          <cell r="V6">
            <v>3409</v>
          </cell>
          <cell r="W6">
            <v>2795</v>
          </cell>
        </row>
        <row r="7">
          <cell r="T7" t="str">
            <v>ID-related nursing</v>
          </cell>
          <cell r="U7">
            <v>8353</v>
          </cell>
          <cell r="V7">
            <v>2871</v>
          </cell>
          <cell r="W7">
            <v>887</v>
          </cell>
        </row>
        <row r="8">
          <cell r="T8" t="str">
            <v>Occupational therapy</v>
          </cell>
          <cell r="U8">
            <v>8700</v>
          </cell>
          <cell r="V8">
            <v>3910</v>
          </cell>
          <cell r="W8">
            <v>5834</v>
          </cell>
        </row>
        <row r="9">
          <cell r="T9" t="str">
            <v>Psychology</v>
          </cell>
          <cell r="U9">
            <v>8699</v>
          </cell>
          <cell r="V9">
            <v>3981</v>
          </cell>
          <cell r="W9">
            <v>6244</v>
          </cell>
        </row>
        <row r="10">
          <cell r="T10" t="str">
            <v>Social work</v>
          </cell>
          <cell r="U10">
            <v>10816</v>
          </cell>
          <cell r="V10">
            <v>4438</v>
          </cell>
          <cell r="W10">
            <v>3524</v>
          </cell>
        </row>
        <row r="11">
          <cell r="T11" t="str">
            <v>Speech and language therapy</v>
          </cell>
          <cell r="U11">
            <v>10896</v>
          </cell>
          <cell r="V11">
            <v>5286</v>
          </cell>
          <cell r="W11">
            <v>4658</v>
          </cell>
        </row>
        <row r="12">
          <cell r="T12" t="str">
            <v>ID-related medical services</v>
          </cell>
          <cell r="U12">
            <v>11256</v>
          </cell>
          <cell r="V12">
            <v>2925</v>
          </cell>
          <cell r="W12">
            <v>1208</v>
          </cell>
        </row>
      </sheetData>
      <sheetData sheetId="6" refreshError="1"/>
      <sheetData sheetId="7" refreshError="1"/>
      <sheetData sheetId="8">
        <row r="2">
          <cell r="B2" t="str">
            <v xml:space="preserve">Requires a  full-time residential service </v>
          </cell>
          <cell r="C2" t="str">
            <v xml:space="preserve">Requires  residential support service </v>
          </cell>
        </row>
        <row r="3">
          <cell r="A3" t="str">
            <v>Under 35 years</v>
          </cell>
          <cell r="B3">
            <v>40.200000000000003</v>
          </cell>
          <cell r="C3">
            <v>61.9</v>
          </cell>
        </row>
        <row r="4">
          <cell r="A4" t="str">
            <v>35 years and over</v>
          </cell>
          <cell r="B4">
            <v>59.8</v>
          </cell>
          <cell r="C4">
            <v>38.1</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G38"/>
  <sheetViews>
    <sheetView showGridLines="0" view="pageBreakPreview" zoomScaleNormal="100" zoomScaleSheetLayoutView="100" workbookViewId="0">
      <selection activeCell="P13" sqref="P13"/>
    </sheetView>
  </sheetViews>
  <sheetFormatPr defaultRowHeight="15" x14ac:dyDescent="0.25"/>
  <cols>
    <col min="1" max="1" width="45.7109375" customWidth="1"/>
    <col min="4" max="4" width="9.140625" customWidth="1"/>
    <col min="5" max="5" width="32.5703125" hidden="1" customWidth="1"/>
    <col min="6" max="6" width="9.140625" hidden="1" customWidth="1"/>
    <col min="7" max="7" width="0.5703125" hidden="1" customWidth="1"/>
  </cols>
  <sheetData>
    <row r="11" spans="1:6" ht="28.5" x14ac:dyDescent="0.45">
      <c r="B11" s="601"/>
      <c r="C11" s="601"/>
      <c r="D11" s="152"/>
      <c r="E11" s="152"/>
      <c r="F11" s="152"/>
    </row>
    <row r="13" spans="1:6" ht="216" customHeight="1" x14ac:dyDescent="0.25">
      <c r="A13" s="882" t="s">
        <v>465</v>
      </c>
      <c r="B13" s="882"/>
    </row>
    <row r="32" ht="14.25" customHeight="1" x14ac:dyDescent="0.25"/>
    <row r="33" hidden="1" x14ac:dyDescent="0.25"/>
    <row r="34" hidden="1" x14ac:dyDescent="0.25"/>
    <row r="35" hidden="1" x14ac:dyDescent="0.25"/>
    <row r="36" hidden="1" x14ac:dyDescent="0.25"/>
    <row r="37" hidden="1" x14ac:dyDescent="0.25"/>
    <row r="38" hidden="1" x14ac:dyDescent="0.25"/>
  </sheetData>
  <mergeCells count="1">
    <mergeCell ref="A13:B1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view="pageBreakPreview" zoomScaleNormal="100" zoomScaleSheetLayoutView="100" workbookViewId="0">
      <selection sqref="A1:E1"/>
    </sheetView>
  </sheetViews>
  <sheetFormatPr defaultColWidth="9.140625" defaultRowHeight="12.75" customHeight="1" x14ac:dyDescent="0.25"/>
  <cols>
    <col min="1" max="1" width="26.85546875" style="13" customWidth="1"/>
    <col min="2" max="2" width="16.42578125" style="16" customWidth="1"/>
    <col min="3" max="3" width="14.7109375" style="621" customWidth="1"/>
    <col min="4" max="4" width="19.28515625" style="199" customWidth="1"/>
    <col min="5" max="5" width="13.7109375" style="199" customWidth="1"/>
    <col min="6" max="16384" width="9.140625" style="13"/>
  </cols>
  <sheetData>
    <row r="1" spans="1:5" s="15" customFormat="1" ht="28.5" customHeight="1" thickBot="1" x14ac:dyDescent="0.3">
      <c r="A1" s="907" t="s">
        <v>543</v>
      </c>
      <c r="B1" s="908"/>
      <c r="C1" s="908"/>
      <c r="D1" s="908"/>
      <c r="E1" s="909"/>
    </row>
    <row r="2" spans="1:5" s="198" customFormat="1" ht="28.5" customHeight="1" thickBot="1" x14ac:dyDescent="0.3">
      <c r="A2" s="201" t="s">
        <v>238</v>
      </c>
      <c r="B2" s="202" t="s">
        <v>237</v>
      </c>
      <c r="C2" s="624" t="s">
        <v>203</v>
      </c>
      <c r="D2" s="203" t="s">
        <v>231</v>
      </c>
      <c r="E2" s="203" t="s">
        <v>476</v>
      </c>
    </row>
    <row r="3" spans="1:5" s="198" customFormat="1" ht="15" customHeight="1" thickTop="1" thickBot="1" x14ac:dyDescent="0.3">
      <c r="A3" s="204" t="s">
        <v>204</v>
      </c>
      <c r="B3" s="629">
        <v>54612</v>
      </c>
      <c r="C3" s="630">
        <v>417</v>
      </c>
      <c r="D3" s="207">
        <f>C3/B3*1000</f>
        <v>7.6356844649527575</v>
      </c>
      <c r="E3" s="208">
        <f>C3/28275*100</f>
        <v>1.4748010610079576</v>
      </c>
    </row>
    <row r="4" spans="1:5" ht="15" customHeight="1" thickTop="1" thickBot="1" x14ac:dyDescent="0.3">
      <c r="A4" s="209" t="s">
        <v>205</v>
      </c>
      <c r="B4" s="626">
        <v>1273069</v>
      </c>
      <c r="C4" s="631">
        <v>6274</v>
      </c>
      <c r="D4" s="623">
        <f t="shared" ref="D4:D31" si="0">C4/B4*1000</f>
        <v>4.928248193931358</v>
      </c>
      <c r="E4" s="212">
        <f t="shared" ref="E4:E31" si="1">C4/28275*100</f>
        <v>22.189213085764813</v>
      </c>
    </row>
    <row r="5" spans="1:5" ht="15" customHeight="1" thickTop="1" thickBot="1" x14ac:dyDescent="0.3">
      <c r="A5" s="204" t="s">
        <v>206</v>
      </c>
      <c r="B5" s="627">
        <v>210312</v>
      </c>
      <c r="C5" s="632">
        <v>1428</v>
      </c>
      <c r="D5" s="207">
        <f t="shared" si="0"/>
        <v>6.7899121305488981</v>
      </c>
      <c r="E5" s="208">
        <f t="shared" si="1"/>
        <v>5.0503978779840848</v>
      </c>
    </row>
    <row r="6" spans="1:5" ht="15" customHeight="1" thickTop="1" thickBot="1" x14ac:dyDescent="0.3">
      <c r="A6" s="209" t="s">
        <v>207</v>
      </c>
      <c r="B6" s="628">
        <v>95419</v>
      </c>
      <c r="C6" s="633">
        <v>693</v>
      </c>
      <c r="D6" s="623">
        <f t="shared" si="0"/>
        <v>7.2627044928158968</v>
      </c>
      <c r="E6" s="212">
        <f t="shared" si="1"/>
        <v>2.4509283819628647</v>
      </c>
    </row>
    <row r="7" spans="1:5" ht="15" customHeight="1" thickTop="1" thickBot="1" x14ac:dyDescent="0.3">
      <c r="A7" s="204" t="s">
        <v>236</v>
      </c>
      <c r="B7" s="627">
        <v>80559</v>
      </c>
      <c r="C7" s="634">
        <v>458</v>
      </c>
      <c r="D7" s="207">
        <f t="shared" si="0"/>
        <v>5.6852741468985464</v>
      </c>
      <c r="E7" s="208">
        <f t="shared" si="1"/>
        <v>1.6198054818744474</v>
      </c>
    </row>
    <row r="8" spans="1:5" ht="15" customHeight="1" thickTop="1" thickBot="1" x14ac:dyDescent="0.3">
      <c r="A8" s="209" t="s">
        <v>208</v>
      </c>
      <c r="B8" s="628">
        <v>39000</v>
      </c>
      <c r="C8" s="633">
        <v>227</v>
      </c>
      <c r="D8" s="623">
        <f t="shared" si="0"/>
        <v>5.8205128205128212</v>
      </c>
      <c r="E8" s="212">
        <f t="shared" si="1"/>
        <v>0.80282935455349247</v>
      </c>
    </row>
    <row r="9" spans="1:5" ht="15" customHeight="1" thickTop="1" thickBot="1" x14ac:dyDescent="0.3">
      <c r="A9" s="204" t="s">
        <v>209</v>
      </c>
      <c r="B9" s="627">
        <v>122897</v>
      </c>
      <c r="C9" s="635">
        <v>1080</v>
      </c>
      <c r="D9" s="207">
        <f t="shared" si="0"/>
        <v>8.7878467334434518</v>
      </c>
      <c r="E9" s="208">
        <f t="shared" si="1"/>
        <v>3.819628647214854</v>
      </c>
    </row>
    <row r="10" spans="1:5" ht="15" customHeight="1" thickTop="1" thickBot="1" x14ac:dyDescent="0.3">
      <c r="A10" s="209" t="s">
        <v>210</v>
      </c>
      <c r="B10" s="628">
        <v>184135</v>
      </c>
      <c r="C10" s="636">
        <v>1000</v>
      </c>
      <c r="D10" s="623">
        <f t="shared" si="0"/>
        <v>5.4307980557742965</v>
      </c>
      <c r="E10" s="212">
        <f t="shared" si="1"/>
        <v>3.5366931918656057</v>
      </c>
    </row>
    <row r="11" spans="1:5" ht="15" customHeight="1" thickTop="1" thickBot="1" x14ac:dyDescent="0.3">
      <c r="A11" s="204" t="s">
        <v>211</v>
      </c>
      <c r="B11" s="627">
        <v>76687</v>
      </c>
      <c r="C11" s="635">
        <v>379</v>
      </c>
      <c r="D11" s="207">
        <f t="shared" si="0"/>
        <v>4.9421675120946187</v>
      </c>
      <c r="E11" s="208">
        <f t="shared" si="1"/>
        <v>1.3404067197170644</v>
      </c>
    </row>
    <row r="12" spans="1:5" ht="15" customHeight="1" thickTop="1" thickBot="1" x14ac:dyDescent="0.3">
      <c r="A12" s="209" t="s">
        <v>212</v>
      </c>
      <c r="B12" s="628">
        <v>86164</v>
      </c>
      <c r="C12" s="637">
        <v>622</v>
      </c>
      <c r="D12" s="623">
        <f t="shared" si="0"/>
        <v>7.218792070934497</v>
      </c>
      <c r="E12" s="212">
        <f t="shared" si="1"/>
        <v>2.1998231653404066</v>
      </c>
    </row>
    <row r="13" spans="1:5" ht="15" customHeight="1" thickTop="1" thickBot="1" x14ac:dyDescent="0.3">
      <c r="A13" s="204" t="s">
        <v>213</v>
      </c>
      <c r="B13" s="627">
        <v>145320</v>
      </c>
      <c r="C13" s="634">
        <v>934</v>
      </c>
      <c r="D13" s="207">
        <f t="shared" si="0"/>
        <v>6.4271951555188549</v>
      </c>
      <c r="E13" s="208">
        <f t="shared" si="1"/>
        <v>3.303271441202476</v>
      </c>
    </row>
    <row r="14" spans="1:5" ht="15" customHeight="1" thickTop="1" thickBot="1" x14ac:dyDescent="0.3">
      <c r="A14" s="209" t="s">
        <v>214</v>
      </c>
      <c r="B14" s="628">
        <v>136640</v>
      </c>
      <c r="C14" s="633">
        <v>693</v>
      </c>
      <c r="D14" s="623">
        <f t="shared" si="0"/>
        <v>5.0717213114754101</v>
      </c>
      <c r="E14" s="212">
        <f t="shared" si="1"/>
        <v>2.4509283819628647</v>
      </c>
    </row>
    <row r="15" spans="1:5" ht="15" customHeight="1" thickTop="1" thickBot="1" x14ac:dyDescent="0.3">
      <c r="A15" s="204" t="s">
        <v>215</v>
      </c>
      <c r="B15" s="627">
        <v>117196</v>
      </c>
      <c r="C15" s="634">
        <v>558</v>
      </c>
      <c r="D15" s="207">
        <f t="shared" si="0"/>
        <v>4.7612546503293629</v>
      </c>
      <c r="E15" s="208">
        <f t="shared" si="1"/>
        <v>1.9734748010610079</v>
      </c>
    </row>
    <row r="16" spans="1:5" ht="15" customHeight="1" thickTop="1" thickBot="1" x14ac:dyDescent="0.3">
      <c r="A16" s="209" t="s">
        <v>216</v>
      </c>
      <c r="B16" s="628">
        <v>519032</v>
      </c>
      <c r="C16" s="637">
        <v>3203</v>
      </c>
      <c r="D16" s="623">
        <f t="shared" si="0"/>
        <v>6.1711031304428241</v>
      </c>
      <c r="E16" s="212">
        <f t="shared" si="1"/>
        <v>11.328028293545534</v>
      </c>
    </row>
    <row r="17" spans="1:5" ht="15" customHeight="1" thickTop="1" thickBot="1" x14ac:dyDescent="0.3">
      <c r="A17" s="204" t="s">
        <v>217</v>
      </c>
      <c r="B17" s="627">
        <v>145502</v>
      </c>
      <c r="C17" s="634">
        <v>956</v>
      </c>
      <c r="D17" s="207">
        <f t="shared" si="0"/>
        <v>6.5703564212175776</v>
      </c>
      <c r="E17" s="208">
        <f t="shared" si="1"/>
        <v>3.3810786914235189</v>
      </c>
    </row>
    <row r="18" spans="1:5" ht="15" customHeight="1" thickTop="1" thickBot="1" x14ac:dyDescent="0.3">
      <c r="A18" s="209" t="s">
        <v>218</v>
      </c>
      <c r="B18" s="628">
        <v>191809</v>
      </c>
      <c r="C18" s="633">
        <v>1568</v>
      </c>
      <c r="D18" s="623">
        <f t="shared" si="0"/>
        <v>8.1747988884775999</v>
      </c>
      <c r="E18" s="212">
        <f t="shared" si="1"/>
        <v>5.5455349248452697</v>
      </c>
    </row>
    <row r="19" spans="1:5" ht="15" customHeight="1" thickTop="1" thickBot="1" x14ac:dyDescent="0.3">
      <c r="A19" s="204" t="s">
        <v>219</v>
      </c>
      <c r="B19" s="627">
        <v>70322</v>
      </c>
      <c r="C19" s="638">
        <v>372</v>
      </c>
      <c r="D19" s="207">
        <f t="shared" si="0"/>
        <v>5.2899519353829527</v>
      </c>
      <c r="E19" s="208">
        <f t="shared" si="1"/>
        <v>1.3156498673740051</v>
      </c>
    </row>
    <row r="20" spans="1:5" ht="15" customHeight="1" thickTop="1" thickBot="1" x14ac:dyDescent="0.3">
      <c r="A20" s="209" t="s">
        <v>220</v>
      </c>
      <c r="B20" s="628">
        <v>88432</v>
      </c>
      <c r="C20" s="633">
        <v>615</v>
      </c>
      <c r="D20" s="623">
        <f t="shared" si="0"/>
        <v>6.9544961100054277</v>
      </c>
      <c r="E20" s="212">
        <f t="shared" si="1"/>
        <v>2.1750663129973478</v>
      </c>
    </row>
    <row r="21" spans="1:5" ht="15" customHeight="1" thickTop="1" thickBot="1" x14ac:dyDescent="0.3">
      <c r="A21" s="204" t="s">
        <v>221</v>
      </c>
      <c r="B21" s="627">
        <v>113795</v>
      </c>
      <c r="C21" s="635">
        <v>784</v>
      </c>
      <c r="D21" s="207">
        <f t="shared" si="0"/>
        <v>6.8895821433279147</v>
      </c>
      <c r="E21" s="208">
        <f t="shared" si="1"/>
        <v>2.7727674624226348</v>
      </c>
    </row>
    <row r="22" spans="1:5" ht="15" customHeight="1" thickTop="1" thickBot="1" x14ac:dyDescent="0.3">
      <c r="A22" s="209" t="s">
        <v>222</v>
      </c>
      <c r="B22" s="628">
        <v>250653</v>
      </c>
      <c r="C22" s="636">
        <v>1648</v>
      </c>
      <c r="D22" s="623">
        <f t="shared" si="0"/>
        <v>6.57482655304345</v>
      </c>
      <c r="E22" s="212">
        <f t="shared" si="1"/>
        <v>5.8284703801945188</v>
      </c>
    </row>
    <row r="23" spans="1:5" ht="15" customHeight="1" thickTop="1" thickBot="1" x14ac:dyDescent="0.3">
      <c r="A23" s="204" t="s">
        <v>223</v>
      </c>
      <c r="B23" s="627">
        <v>31798</v>
      </c>
      <c r="C23" s="632">
        <v>137</v>
      </c>
      <c r="D23" s="207">
        <f t="shared" si="0"/>
        <v>4.3084470721429016</v>
      </c>
      <c r="E23" s="208">
        <f t="shared" si="1"/>
        <v>0.48452696728558797</v>
      </c>
    </row>
    <row r="24" spans="1:5" ht="15" customHeight="1" thickTop="1" thickBot="1" x14ac:dyDescent="0.3">
      <c r="A24" s="209" t="s">
        <v>224</v>
      </c>
      <c r="B24" s="628">
        <v>130638</v>
      </c>
      <c r="C24" s="633">
        <v>1152</v>
      </c>
      <c r="D24" s="623">
        <f t="shared" si="0"/>
        <v>8.8182611491296559</v>
      </c>
      <c r="E24" s="212">
        <f t="shared" si="1"/>
        <v>4.0742705570291777</v>
      </c>
    </row>
    <row r="25" spans="1:5" ht="15" customHeight="1" thickTop="1" thickBot="1" x14ac:dyDescent="0.3">
      <c r="A25" s="204" t="s">
        <v>225</v>
      </c>
      <c r="B25" s="627">
        <v>64065</v>
      </c>
      <c r="C25" s="634">
        <v>473</v>
      </c>
      <c r="D25" s="207">
        <f t="shared" si="0"/>
        <v>7.3831265121361112</v>
      </c>
      <c r="E25" s="208">
        <f t="shared" si="1"/>
        <v>1.6728558797524316</v>
      </c>
    </row>
    <row r="26" spans="1:5" ht="15" customHeight="1" thickTop="1" thickBot="1" x14ac:dyDescent="0.3">
      <c r="A26" s="209" t="s">
        <v>226</v>
      </c>
      <c r="B26" s="628">
        <v>65393</v>
      </c>
      <c r="C26" s="631">
        <v>686</v>
      </c>
      <c r="D26" s="623">
        <f t="shared" si="0"/>
        <v>10.490419463856988</v>
      </c>
      <c r="E26" s="212">
        <f t="shared" si="1"/>
        <v>2.4261715296198054</v>
      </c>
    </row>
    <row r="27" spans="1:5" ht="15" customHeight="1" thickTop="1" thickBot="1" x14ac:dyDescent="0.3">
      <c r="A27" s="204" t="s">
        <v>227</v>
      </c>
      <c r="B27" s="627">
        <v>73183</v>
      </c>
      <c r="C27" s="632">
        <v>451</v>
      </c>
      <c r="D27" s="207">
        <f t="shared" si="0"/>
        <v>6.1626333984668573</v>
      </c>
      <c r="E27" s="208">
        <f t="shared" si="1"/>
        <v>1.5950486295313882</v>
      </c>
    </row>
    <row r="28" spans="1:5" ht="15" customHeight="1" thickTop="1" thickBot="1" x14ac:dyDescent="0.3">
      <c r="A28" s="209" t="s">
        <v>228</v>
      </c>
      <c r="B28" s="628">
        <v>161137</v>
      </c>
      <c r="C28" s="633">
        <v>1047</v>
      </c>
      <c r="D28" s="623">
        <f t="shared" si="0"/>
        <v>6.497576596312455</v>
      </c>
      <c r="E28" s="212">
        <f t="shared" si="1"/>
        <v>3.7029177718832891</v>
      </c>
    </row>
    <row r="29" spans="1:5" ht="15" customHeight="1" thickTop="1" thickBot="1" x14ac:dyDescent="0.3">
      <c r="A29" s="204" t="s">
        <v>229</v>
      </c>
      <c r="B29" s="627">
        <v>60483</v>
      </c>
      <c r="C29" s="634">
        <v>396</v>
      </c>
      <c r="D29" s="207">
        <f t="shared" si="0"/>
        <v>6.5472942810376464</v>
      </c>
      <c r="E29" s="208">
        <f t="shared" si="1"/>
        <v>1.4005305039787799</v>
      </c>
    </row>
    <row r="30" spans="1:5" ht="15" customHeight="1" thickTop="1" thickBot="1" x14ac:dyDescent="0.3">
      <c r="A30" s="209" t="s">
        <v>232</v>
      </c>
      <c r="B30" s="628" t="s">
        <v>337</v>
      </c>
      <c r="C30" s="625">
        <v>24</v>
      </c>
      <c r="D30" s="623"/>
      <c r="E30" s="212">
        <f t="shared" si="1"/>
        <v>8.4880636604774545E-2</v>
      </c>
    </row>
    <row r="31" spans="1:5" ht="17.25" customHeight="1" thickTop="1" thickBot="1" x14ac:dyDescent="0.3">
      <c r="A31" s="213" t="s">
        <v>230</v>
      </c>
      <c r="B31" s="214">
        <v>4588252</v>
      </c>
      <c r="C31" s="619">
        <v>28275</v>
      </c>
      <c r="D31" s="216">
        <f t="shared" si="0"/>
        <v>6.1624775622611834</v>
      </c>
      <c r="E31" s="217">
        <f t="shared" si="1"/>
        <v>100</v>
      </c>
    </row>
    <row r="32" spans="1:5" s="219" customFormat="1" ht="15" customHeight="1" thickTop="1" x14ac:dyDescent="0.25">
      <c r="A32" s="456" t="s">
        <v>390</v>
      </c>
      <c r="B32" s="200"/>
      <c r="C32" s="622"/>
      <c r="D32" s="218"/>
      <c r="E32" s="218"/>
    </row>
    <row r="33" spans="1:5" s="219" customFormat="1" ht="18" customHeight="1" x14ac:dyDescent="0.25">
      <c r="A33" s="457" t="s">
        <v>464</v>
      </c>
      <c r="B33" s="220"/>
      <c r="C33" s="620"/>
      <c r="D33" s="221"/>
      <c r="E33" s="221"/>
    </row>
    <row r="43" spans="1:5" ht="15" customHeight="1" x14ac:dyDescent="0.25"/>
  </sheetData>
  <mergeCells count="1">
    <mergeCell ref="A1:E1"/>
  </mergeCells>
  <printOptions horizontalCentered="1"/>
  <pageMargins left="0.23622047244094491" right="0.23622047244094491" top="0.74803149606299213" bottom="0.74803149606299213" header="0.31496062992125984" footer="0.31496062992125984"/>
  <pageSetup paperSize="9" orientation="portrait" r:id="rId1"/>
  <headerFooter>
    <oddFooter>&amp;R&amp;[8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view="pageBreakPreview" zoomScaleNormal="100" zoomScaleSheetLayoutView="100" workbookViewId="0">
      <selection activeCell="A13" sqref="A13"/>
    </sheetView>
  </sheetViews>
  <sheetFormatPr defaultColWidth="9.140625" defaultRowHeight="15" x14ac:dyDescent="0.25"/>
  <cols>
    <col min="1" max="1" width="34.5703125" style="1" customWidth="1"/>
    <col min="2" max="6" width="9.140625" style="1"/>
    <col min="7" max="7" width="11.42578125" style="1" customWidth="1"/>
    <col min="8" max="16384" width="9.140625" style="1"/>
  </cols>
  <sheetData>
    <row r="1" spans="1:7" ht="35.25" customHeight="1" thickTop="1" thickBot="1" x14ac:dyDescent="0.3">
      <c r="A1" s="910" t="s">
        <v>544</v>
      </c>
      <c r="B1" s="910"/>
      <c r="C1" s="910"/>
      <c r="D1" s="910"/>
      <c r="E1" s="910"/>
      <c r="F1" s="910"/>
      <c r="G1" s="910"/>
    </row>
    <row r="2" spans="1:7" s="198" customFormat="1" ht="28.5" customHeight="1" thickTop="1" thickBot="1" x14ac:dyDescent="0.3">
      <c r="A2" s="423"/>
      <c r="B2" s="911" t="s">
        <v>112</v>
      </c>
      <c r="C2" s="911"/>
      <c r="D2" s="912" t="s">
        <v>113</v>
      </c>
      <c r="E2" s="912"/>
      <c r="F2" s="913" t="s">
        <v>5</v>
      </c>
      <c r="G2" s="913"/>
    </row>
    <row r="3" spans="1:7" s="198" customFormat="1" ht="15" customHeight="1" thickTop="1" thickBot="1" x14ac:dyDescent="0.3">
      <c r="A3" s="424"/>
      <c r="B3" s="425" t="s">
        <v>114</v>
      </c>
      <c r="C3" s="425" t="s">
        <v>115</v>
      </c>
      <c r="D3" s="425" t="s">
        <v>114</v>
      </c>
      <c r="E3" s="425" t="s">
        <v>115</v>
      </c>
      <c r="F3" s="425" t="s">
        <v>114</v>
      </c>
      <c r="G3" s="425" t="s">
        <v>115</v>
      </c>
    </row>
    <row r="4" spans="1:7" s="13" customFormat="1" ht="32.25" customHeight="1" thickTop="1" thickBot="1" x14ac:dyDescent="0.3">
      <c r="A4" s="426" t="s">
        <v>116</v>
      </c>
      <c r="B4" s="422">
        <v>7562</v>
      </c>
      <c r="C4" s="427">
        <v>45.5</v>
      </c>
      <c r="D4" s="422">
        <v>5467</v>
      </c>
      <c r="E4" s="427">
        <v>46.9</v>
      </c>
      <c r="F4" s="422">
        <v>13029</v>
      </c>
      <c r="G4" s="427">
        <v>46.1</v>
      </c>
    </row>
    <row r="5" spans="1:7" s="198" customFormat="1" ht="19.5" customHeight="1" thickTop="1" thickBot="1" x14ac:dyDescent="0.3">
      <c r="A5" s="424" t="s">
        <v>117</v>
      </c>
      <c r="B5" s="429">
        <v>9062</v>
      </c>
      <c r="C5" s="430">
        <v>54.5</v>
      </c>
      <c r="D5" s="429">
        <v>6179</v>
      </c>
      <c r="E5" s="430">
        <v>53.1</v>
      </c>
      <c r="F5" s="429">
        <v>15241</v>
      </c>
      <c r="G5" s="430">
        <v>53.9</v>
      </c>
    </row>
    <row r="6" spans="1:7" s="225" customFormat="1" ht="15" customHeight="1" thickTop="1" thickBot="1" x14ac:dyDescent="0.3">
      <c r="A6" s="431" t="s">
        <v>5</v>
      </c>
      <c r="B6" s="432">
        <v>16624</v>
      </c>
      <c r="C6" s="433">
        <v>100</v>
      </c>
      <c r="D6" s="432">
        <v>11646</v>
      </c>
      <c r="E6" s="433">
        <v>100</v>
      </c>
      <c r="F6" s="432" t="s">
        <v>528</v>
      </c>
      <c r="G6" s="433">
        <v>100</v>
      </c>
    </row>
    <row r="7" spans="1:7" s="710" customFormat="1" ht="15" customHeight="1" thickTop="1" thickBot="1" x14ac:dyDescent="0.3">
      <c r="A7" s="711" t="s">
        <v>527</v>
      </c>
      <c r="B7" s="708"/>
      <c r="C7" s="709"/>
      <c r="D7" s="708"/>
      <c r="E7" s="709"/>
      <c r="F7" s="708"/>
      <c r="G7" s="709"/>
    </row>
    <row r="8" spans="1:7" s="13" customFormat="1" ht="19.5" customHeight="1" thickTop="1" thickBot="1" x14ac:dyDescent="0.3">
      <c r="A8" s="458" t="s">
        <v>464</v>
      </c>
      <c r="B8" s="434"/>
      <c r="C8" s="434"/>
      <c r="D8" s="435"/>
      <c r="E8" s="434"/>
      <c r="F8" s="428"/>
      <c r="G8" s="428"/>
    </row>
    <row r="9" spans="1:7" ht="15.75" thickTop="1" x14ac:dyDescent="0.25"/>
  </sheetData>
  <mergeCells count="4">
    <mergeCell ref="A1:G1"/>
    <mergeCell ref="B2:C2"/>
    <mergeCell ref="D2:E2"/>
    <mergeCell ref="F2:G2"/>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view="pageBreakPreview" topLeftCell="A13" zoomScaleNormal="100" zoomScaleSheetLayoutView="100" workbookViewId="0">
      <selection activeCell="B25" sqref="B25:L25"/>
    </sheetView>
  </sheetViews>
  <sheetFormatPr defaultColWidth="9.140625" defaultRowHeight="15" x14ac:dyDescent="0.25"/>
  <cols>
    <col min="1" max="1" width="0.42578125" style="19" customWidth="1"/>
    <col min="2" max="5" width="9.140625" style="19"/>
    <col min="6" max="6" width="13.5703125" style="19" customWidth="1"/>
    <col min="7" max="9" width="9.140625" style="19"/>
    <col min="10" max="10" width="11.42578125" style="19" customWidth="1"/>
    <col min="11" max="11" width="9.140625" style="19"/>
    <col min="12" max="12" width="31.28515625" style="19" customWidth="1"/>
    <col min="13" max="16384" width="9.140625" style="19"/>
  </cols>
  <sheetData>
    <row r="1" spans="1:13" x14ac:dyDescent="0.25">
      <c r="A1" s="226"/>
      <c r="B1" s="600" t="s">
        <v>584</v>
      </c>
      <c r="C1" s="28"/>
      <c r="D1" s="28"/>
      <c r="E1" s="28"/>
      <c r="F1" s="28"/>
      <c r="G1" s="28"/>
      <c r="H1" s="29"/>
      <c r="I1" s="29"/>
      <c r="J1" s="29"/>
      <c r="K1" s="29"/>
      <c r="L1" s="29"/>
      <c r="M1" s="29"/>
    </row>
    <row r="2" spans="1:13" x14ac:dyDescent="0.25">
      <c r="A2" s="29"/>
      <c r="B2" s="29"/>
      <c r="C2" s="29"/>
      <c r="D2" s="29"/>
      <c r="E2" s="29"/>
      <c r="F2" s="29"/>
      <c r="G2" s="29"/>
      <c r="H2" s="29"/>
      <c r="I2" s="29"/>
      <c r="J2" s="29"/>
      <c r="K2" s="29"/>
      <c r="L2" s="29"/>
      <c r="M2" s="29"/>
    </row>
    <row r="3" spans="1:13" x14ac:dyDescent="0.25">
      <c r="A3" s="29"/>
      <c r="B3" s="29"/>
      <c r="C3" s="29"/>
      <c r="D3" s="29"/>
      <c r="E3" s="29"/>
      <c r="F3" s="29"/>
      <c r="G3" s="29"/>
      <c r="H3" s="29"/>
      <c r="I3" s="29"/>
      <c r="J3" s="29"/>
      <c r="K3" s="29"/>
      <c r="L3" s="29"/>
      <c r="M3" s="29"/>
    </row>
    <row r="4" spans="1:13" x14ac:dyDescent="0.25">
      <c r="A4" s="29"/>
      <c r="B4" s="29"/>
      <c r="C4" s="29"/>
      <c r="D4" s="29"/>
      <c r="E4" s="29"/>
      <c r="F4" s="29"/>
      <c r="G4" s="29"/>
      <c r="H4" s="29"/>
      <c r="I4" s="29"/>
      <c r="J4" s="29"/>
      <c r="K4" s="29"/>
      <c r="L4" s="29"/>
      <c r="M4" s="29"/>
    </row>
    <row r="5" spans="1:13" x14ac:dyDescent="0.25">
      <c r="A5" s="29"/>
      <c r="B5" s="29"/>
      <c r="C5" s="29"/>
      <c r="D5" s="29"/>
      <c r="E5" s="29"/>
      <c r="F5" s="29"/>
      <c r="G5" s="29"/>
      <c r="H5" s="29"/>
      <c r="I5" s="29"/>
      <c r="J5" s="29"/>
      <c r="K5" s="29"/>
      <c r="L5" s="29"/>
      <c r="M5" s="29"/>
    </row>
    <row r="6" spans="1:13" x14ac:dyDescent="0.25">
      <c r="A6" s="29"/>
      <c r="B6" s="29"/>
      <c r="C6" s="29"/>
      <c r="D6" s="29"/>
      <c r="E6" s="29"/>
      <c r="F6" s="29"/>
      <c r="G6" s="29"/>
      <c r="H6" s="29"/>
      <c r="I6" s="29"/>
      <c r="J6" s="29"/>
      <c r="K6" s="29"/>
      <c r="L6" s="29"/>
      <c r="M6" s="29"/>
    </row>
    <row r="7" spans="1:13" x14ac:dyDescent="0.25">
      <c r="A7" s="29"/>
      <c r="B7" s="29"/>
      <c r="C7" s="29"/>
      <c r="D7" s="29"/>
      <c r="E7" s="33"/>
      <c r="F7" s="33"/>
      <c r="G7" s="33"/>
      <c r="H7" s="33"/>
      <c r="I7" s="33"/>
      <c r="J7" s="29"/>
      <c r="K7" s="29"/>
      <c r="L7" s="29"/>
      <c r="M7" s="29"/>
    </row>
    <row r="8" spans="1:13" x14ac:dyDescent="0.25">
      <c r="A8" s="29"/>
      <c r="B8" s="29"/>
      <c r="C8" s="29"/>
      <c r="D8" s="33"/>
      <c r="E8" s="33"/>
      <c r="F8" s="29"/>
      <c r="G8" s="29"/>
      <c r="H8" s="29"/>
      <c r="I8" s="33"/>
      <c r="J8" s="33"/>
      <c r="K8" s="29"/>
      <c r="L8" s="29"/>
      <c r="M8" s="29"/>
    </row>
    <row r="9" spans="1:13" x14ac:dyDescent="0.25">
      <c r="A9" s="29"/>
      <c r="B9" s="29"/>
      <c r="C9" s="29"/>
      <c r="D9" s="33"/>
      <c r="E9" s="33"/>
      <c r="F9" s="29"/>
      <c r="G9" s="29"/>
      <c r="H9" s="29"/>
      <c r="I9" s="33"/>
      <c r="J9" s="29"/>
      <c r="K9" s="29"/>
      <c r="L9" s="29"/>
      <c r="M9" s="29"/>
    </row>
    <row r="10" spans="1:13" x14ac:dyDescent="0.25">
      <c r="A10" s="29"/>
      <c r="B10" s="29"/>
      <c r="C10" s="29"/>
      <c r="D10" s="29"/>
      <c r="E10" s="29"/>
      <c r="F10" s="29"/>
      <c r="G10" s="29"/>
      <c r="H10" s="29"/>
      <c r="I10" s="29"/>
      <c r="J10" s="29"/>
      <c r="K10" s="29"/>
      <c r="L10" s="33"/>
      <c r="M10" s="29"/>
    </row>
    <row r="11" spans="1:13" x14ac:dyDescent="0.25">
      <c r="A11" s="29"/>
      <c r="B11" s="29"/>
      <c r="C11" s="29"/>
      <c r="D11" s="29"/>
      <c r="E11" s="29"/>
      <c r="F11" s="29"/>
      <c r="G11" s="29"/>
      <c r="H11" s="29"/>
      <c r="I11" s="29"/>
      <c r="J11" s="29"/>
      <c r="K11" s="29"/>
      <c r="L11" s="33"/>
      <c r="M11" s="29"/>
    </row>
    <row r="12" spans="1:13" x14ac:dyDescent="0.25">
      <c r="A12" s="29"/>
      <c r="B12" s="29"/>
      <c r="C12" s="29"/>
      <c r="D12" s="29"/>
      <c r="E12" s="29"/>
      <c r="F12" s="29"/>
      <c r="G12" s="29"/>
      <c r="H12" s="29"/>
      <c r="I12" s="29"/>
      <c r="J12" s="29"/>
      <c r="K12" s="29"/>
      <c r="L12" s="29"/>
      <c r="M12" s="29"/>
    </row>
    <row r="13" spans="1:13" x14ac:dyDescent="0.25">
      <c r="A13" s="29"/>
      <c r="B13" s="29"/>
      <c r="C13" s="29"/>
      <c r="D13" s="30"/>
      <c r="E13" s="34"/>
      <c r="F13" s="29"/>
      <c r="G13" s="29"/>
      <c r="H13" s="29"/>
      <c r="I13" s="30"/>
      <c r="J13" s="34"/>
      <c r="K13" s="29"/>
      <c r="L13" s="29"/>
      <c r="M13" s="29"/>
    </row>
    <row r="14" spans="1:13" x14ac:dyDescent="0.25">
      <c r="A14" s="29"/>
      <c r="B14" s="29"/>
      <c r="C14" s="31"/>
      <c r="D14" s="29"/>
      <c r="E14" s="32"/>
      <c r="F14" s="29"/>
      <c r="G14" s="29"/>
      <c r="H14" s="31"/>
      <c r="I14" s="35"/>
      <c r="J14" s="32"/>
      <c r="K14" s="29"/>
      <c r="L14" s="29"/>
      <c r="M14" s="29"/>
    </row>
    <row r="15" spans="1:13" x14ac:dyDescent="0.25">
      <c r="A15" s="29"/>
      <c r="B15" s="29"/>
      <c r="C15" s="29"/>
      <c r="D15" s="29"/>
      <c r="E15" s="29"/>
      <c r="F15" s="29"/>
      <c r="G15" s="29"/>
      <c r="H15" s="29"/>
      <c r="I15" s="29"/>
      <c r="J15" s="29"/>
      <c r="K15" s="29"/>
      <c r="L15" s="29"/>
      <c r="M15" s="29"/>
    </row>
    <row r="16" spans="1:13" ht="15.75" customHeight="1" x14ac:dyDescent="0.25">
      <c r="A16" s="29"/>
      <c r="B16" s="29"/>
      <c r="C16" s="29"/>
      <c r="D16" s="29"/>
      <c r="E16" s="29"/>
      <c r="F16" s="29"/>
      <c r="G16" s="29"/>
      <c r="H16" s="29"/>
      <c r="I16" s="29"/>
      <c r="J16" s="29"/>
      <c r="K16" s="29"/>
      <c r="L16" s="29"/>
      <c r="M16" s="29"/>
    </row>
    <row r="17" spans="1:13" x14ac:dyDescent="0.25">
      <c r="A17" s="29"/>
      <c r="B17" s="29"/>
      <c r="C17" s="29"/>
      <c r="D17" s="29"/>
      <c r="E17" s="29"/>
      <c r="F17" s="29"/>
      <c r="G17" s="29"/>
      <c r="H17" s="29"/>
      <c r="I17" s="29"/>
      <c r="J17" s="29"/>
      <c r="K17" s="29"/>
      <c r="L17" s="29"/>
      <c r="M17" s="29"/>
    </row>
    <row r="18" spans="1:13" x14ac:dyDescent="0.25">
      <c r="A18" s="29"/>
      <c r="B18" s="29"/>
      <c r="C18" s="29"/>
      <c r="D18" s="29"/>
      <c r="E18" s="29"/>
      <c r="F18" s="29"/>
      <c r="G18" s="29"/>
      <c r="H18" s="29"/>
      <c r="I18" s="29"/>
      <c r="J18" s="29"/>
      <c r="K18" s="29"/>
      <c r="L18" s="29"/>
      <c r="M18" s="29"/>
    </row>
    <row r="19" spans="1:13" x14ac:dyDescent="0.25">
      <c r="A19" s="29"/>
      <c r="B19" s="29"/>
      <c r="C19" s="29"/>
      <c r="D19" s="29"/>
      <c r="E19" s="29"/>
      <c r="F19" s="29"/>
      <c r="G19" s="29"/>
      <c r="H19" s="29"/>
      <c r="I19" s="29"/>
      <c r="J19" s="29"/>
      <c r="K19" s="29"/>
      <c r="L19" s="29"/>
      <c r="M19" s="29"/>
    </row>
    <row r="20" spans="1:13" x14ac:dyDescent="0.25">
      <c r="A20" s="29"/>
      <c r="B20" s="29"/>
      <c r="C20" s="29"/>
      <c r="D20" s="29"/>
      <c r="E20" s="29"/>
      <c r="F20" s="29"/>
      <c r="G20" s="29"/>
      <c r="H20" s="29"/>
      <c r="I20" s="29"/>
      <c r="J20" s="29"/>
      <c r="K20" s="29"/>
      <c r="L20" s="29"/>
      <c r="M20" s="29"/>
    </row>
    <row r="21" spans="1:13" x14ac:dyDescent="0.25">
      <c r="A21" s="29"/>
      <c r="B21" s="29"/>
      <c r="C21" s="29"/>
      <c r="D21" s="29"/>
      <c r="E21" s="29"/>
      <c r="F21" s="29"/>
      <c r="G21" s="29"/>
      <c r="H21" s="29"/>
      <c r="I21" s="29"/>
      <c r="J21" s="29"/>
      <c r="K21" s="29"/>
      <c r="L21" s="29"/>
      <c r="M21" s="29"/>
    </row>
    <row r="22" spans="1:13" x14ac:dyDescent="0.25">
      <c r="A22" s="29"/>
      <c r="B22" s="29"/>
      <c r="C22" s="29"/>
      <c r="D22" s="29"/>
      <c r="E22" s="29"/>
      <c r="F22" s="29"/>
      <c r="G22" s="29"/>
      <c r="H22" s="29"/>
      <c r="I22" s="29"/>
      <c r="J22" s="29"/>
      <c r="K22" s="29"/>
      <c r="L22" s="29"/>
      <c r="M22" s="29"/>
    </row>
    <row r="23" spans="1:13" ht="15" customHeight="1" x14ac:dyDescent="0.25">
      <c r="A23" s="29"/>
      <c r="B23" s="29"/>
      <c r="C23" s="29"/>
      <c r="D23" s="29"/>
      <c r="E23" s="29"/>
      <c r="F23" s="29"/>
      <c r="G23" s="29"/>
      <c r="H23" s="29"/>
      <c r="I23" s="29"/>
      <c r="J23" s="29"/>
      <c r="K23" s="29"/>
      <c r="L23" s="29"/>
      <c r="M23" s="29"/>
    </row>
    <row r="24" spans="1:13" ht="15" customHeight="1" x14ac:dyDescent="0.25">
      <c r="A24" s="914"/>
      <c r="B24" s="914"/>
      <c r="C24" s="914"/>
      <c r="D24" s="914"/>
      <c r="E24" s="914"/>
      <c r="F24" s="914"/>
      <c r="G24" s="914"/>
      <c r="H24" s="914"/>
      <c r="I24" s="914"/>
      <c r="J24" s="914"/>
      <c r="K24" s="29"/>
      <c r="L24" s="29"/>
      <c r="M24" s="29"/>
    </row>
    <row r="25" spans="1:13" ht="29.25" customHeight="1" x14ac:dyDescent="0.25">
      <c r="A25" s="870"/>
      <c r="B25" s="915" t="s">
        <v>617</v>
      </c>
      <c r="C25" s="915"/>
      <c r="D25" s="915"/>
      <c r="E25" s="915"/>
      <c r="F25" s="915"/>
      <c r="G25" s="915"/>
      <c r="H25" s="915"/>
      <c r="I25" s="915"/>
      <c r="J25" s="915"/>
      <c r="K25" s="915"/>
      <c r="L25" s="915"/>
      <c r="M25" s="29"/>
    </row>
    <row r="26" spans="1:13" s="459" customFormat="1" ht="15.75" customHeight="1" x14ac:dyDescent="0.2">
      <c r="A26" s="275" t="s">
        <v>464</v>
      </c>
      <c r="K26" s="315"/>
      <c r="L26" s="315"/>
      <c r="M26" s="315"/>
    </row>
    <row r="27" spans="1:13" x14ac:dyDescent="0.25">
      <c r="G27" s="29"/>
      <c r="H27" s="29"/>
      <c r="I27" s="29"/>
      <c r="J27" s="29"/>
      <c r="K27" s="29"/>
      <c r="L27" s="29"/>
      <c r="M27" s="29"/>
    </row>
  </sheetData>
  <dataConsolidate/>
  <mergeCells count="2">
    <mergeCell ref="A24:J24"/>
    <mergeCell ref="B25:L25"/>
  </mergeCells>
  <printOptions horizontalCentered="1"/>
  <pageMargins left="0.70866141732283472" right="0.70866141732283472" top="0.74803149606299213" bottom="0.74803149606299213" header="0.31496062992125984" footer="0.31496062992125984"/>
  <pageSetup paperSize="9" scale="97" orientation="landscape" r:id="rId1"/>
  <headerFooter>
    <oddFooter>&amp;R&amp;[10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view="pageBreakPreview" zoomScaleNormal="100" zoomScaleSheetLayoutView="100" workbookViewId="0">
      <selection sqref="A1:C1"/>
    </sheetView>
  </sheetViews>
  <sheetFormatPr defaultColWidth="9.140625" defaultRowHeight="15" x14ac:dyDescent="0.25"/>
  <cols>
    <col min="1" max="1" width="52.5703125" style="13" customWidth="1"/>
    <col min="2" max="2" width="17.5703125" style="111" customWidth="1"/>
    <col min="3" max="3" width="18.85546875" style="14" customWidth="1"/>
    <col min="4" max="16384" width="9.140625" style="13"/>
  </cols>
  <sheetData>
    <row r="1" spans="1:3" s="1" customFormat="1" ht="35.25" customHeight="1" thickTop="1" thickBot="1" x14ac:dyDescent="0.3">
      <c r="A1" s="910" t="s">
        <v>545</v>
      </c>
      <c r="B1" s="910"/>
      <c r="C1" s="910"/>
    </row>
    <row r="2" spans="1:3" s="198" customFormat="1" ht="28.5" customHeight="1" thickTop="1" thickBot="1" x14ac:dyDescent="0.3">
      <c r="A2" s="233"/>
      <c r="B2" s="234" t="s">
        <v>114</v>
      </c>
      <c r="C2" s="412" t="s">
        <v>115</v>
      </c>
    </row>
    <row r="3" spans="1:3" s="231" customFormat="1" ht="15" customHeight="1" thickTop="1" thickBot="1" x14ac:dyDescent="0.3">
      <c r="A3" s="204" t="s">
        <v>201</v>
      </c>
      <c r="B3" s="205">
        <v>20231</v>
      </c>
      <c r="C3" s="411">
        <v>0.71599999999999997</v>
      </c>
    </row>
    <row r="4" spans="1:3" ht="15" customHeight="1" thickTop="1" thickBot="1" x14ac:dyDescent="0.3">
      <c r="A4" s="209" t="s">
        <v>1</v>
      </c>
      <c r="B4" s="210">
        <v>7464</v>
      </c>
      <c r="C4" s="230">
        <v>0.26400000000000001</v>
      </c>
    </row>
    <row r="5" spans="1:3" s="231" customFormat="1" ht="15" customHeight="1" thickTop="1" thickBot="1" x14ac:dyDescent="0.3">
      <c r="A5" s="204" t="s">
        <v>108</v>
      </c>
      <c r="B5" s="205">
        <v>148</v>
      </c>
      <c r="C5" s="229">
        <v>5.0000000000000001E-3</v>
      </c>
    </row>
    <row r="6" spans="1:3" ht="15" customHeight="1" thickTop="1" thickBot="1" x14ac:dyDescent="0.3">
      <c r="A6" s="209" t="s">
        <v>2</v>
      </c>
      <c r="B6" s="210">
        <v>20</v>
      </c>
      <c r="C6" s="230">
        <v>1E-3</v>
      </c>
    </row>
    <row r="7" spans="1:3" s="231" customFormat="1" ht="15" customHeight="1" thickTop="1" thickBot="1" x14ac:dyDescent="0.3">
      <c r="A7" s="204" t="s">
        <v>3</v>
      </c>
      <c r="B7" s="205">
        <v>239</v>
      </c>
      <c r="C7" s="229">
        <v>8.0000000000000002E-3</v>
      </c>
    </row>
    <row r="8" spans="1:3" ht="15" customHeight="1" thickTop="1" thickBot="1" x14ac:dyDescent="0.3">
      <c r="A8" s="209" t="s">
        <v>4</v>
      </c>
      <c r="B8" s="210">
        <v>173</v>
      </c>
      <c r="C8" s="230">
        <v>6.0000000000000001E-3</v>
      </c>
    </row>
    <row r="9" spans="1:3" s="198" customFormat="1" ht="15" customHeight="1" thickTop="1" thickBot="1" x14ac:dyDescent="0.3">
      <c r="A9" s="213" t="s">
        <v>5</v>
      </c>
      <c r="B9" s="214">
        <v>28275</v>
      </c>
      <c r="C9" s="460">
        <v>1</v>
      </c>
    </row>
    <row r="10" spans="1:3" s="3" customFormat="1" ht="21" customHeight="1" thickTop="1" x14ac:dyDescent="0.25">
      <c r="A10" s="275" t="s">
        <v>464</v>
      </c>
      <c r="B10" s="232"/>
      <c r="C10" s="232"/>
    </row>
    <row r="11" spans="1:3" x14ac:dyDescent="0.25">
      <c r="B11" s="110"/>
    </row>
  </sheetData>
  <mergeCells count="1">
    <mergeCell ref="A1:C1"/>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
  <sheetViews>
    <sheetView showGridLines="0" view="pageBreakPreview" zoomScaleNormal="100" zoomScaleSheetLayoutView="100" workbookViewId="0">
      <selection activeCell="D16" sqref="D16"/>
    </sheetView>
  </sheetViews>
  <sheetFormatPr defaultColWidth="5.85546875" defaultRowHeight="21.75" customHeight="1" x14ac:dyDescent="0.25"/>
  <cols>
    <col min="1" max="1" width="40" style="26" customWidth="1"/>
    <col min="2" max="2" width="6.5703125" style="27" customWidth="1"/>
    <col min="3" max="3" width="6.140625" style="27" customWidth="1"/>
    <col min="4" max="4" width="6.42578125" style="27" customWidth="1"/>
    <col min="5" max="5" width="5.28515625" style="27" customWidth="1"/>
    <col min="6" max="6" width="6" style="27" customWidth="1"/>
    <col min="7" max="7" width="6.140625" style="27" customWidth="1"/>
    <col min="8" max="8" width="7" style="27" customWidth="1"/>
    <col min="9" max="9" width="7.140625" style="27" customWidth="1"/>
    <col min="10" max="10" width="5.42578125" style="27" customWidth="1"/>
    <col min="11" max="11" width="6" style="27" customWidth="1"/>
    <col min="12" max="12" width="7.5703125" style="27" customWidth="1"/>
    <col min="13" max="13" width="6.140625" style="27" customWidth="1"/>
    <col min="14" max="14" width="6.42578125" style="27" customWidth="1"/>
    <col min="15" max="15" width="5.5703125" style="27" customWidth="1"/>
    <col min="16" max="16" width="6.85546875" style="27" customWidth="1"/>
    <col min="17" max="17" width="7" style="27" customWidth="1"/>
    <col min="18" max="18" width="6.85546875" style="27" customWidth="1"/>
    <col min="19" max="19" width="6" style="27" customWidth="1"/>
    <col min="20" max="20" width="7.85546875" style="27" customWidth="1"/>
    <col min="21" max="21" width="7.140625" style="27" customWidth="1"/>
    <col min="22" max="16384" width="5.85546875" style="26"/>
  </cols>
  <sheetData>
    <row r="1" spans="1:21" s="1" customFormat="1" ht="35.25" customHeight="1" thickTop="1" thickBot="1" x14ac:dyDescent="0.3">
      <c r="A1" s="910" t="s">
        <v>546</v>
      </c>
      <c r="B1" s="910"/>
      <c r="C1" s="910"/>
      <c r="D1" s="910"/>
      <c r="E1" s="910"/>
      <c r="F1" s="910"/>
      <c r="G1" s="910"/>
      <c r="H1" s="910"/>
      <c r="I1" s="910"/>
      <c r="J1" s="910"/>
      <c r="K1" s="910"/>
      <c r="L1" s="910"/>
      <c r="M1" s="910"/>
      <c r="N1" s="910"/>
      <c r="O1" s="910"/>
      <c r="P1" s="910"/>
      <c r="Q1" s="910"/>
      <c r="R1" s="910"/>
      <c r="S1" s="910"/>
      <c r="T1" s="910"/>
      <c r="U1" s="910"/>
    </row>
    <row r="2" spans="1:21" s="198" customFormat="1" ht="28.5" customHeight="1" thickTop="1" thickBot="1" x14ac:dyDescent="0.3">
      <c r="A2" s="233"/>
      <c r="B2" s="917" t="s">
        <v>142</v>
      </c>
      <c r="C2" s="918"/>
      <c r="D2" s="918"/>
      <c r="E2" s="918"/>
      <c r="F2" s="918"/>
      <c r="G2" s="917" t="s">
        <v>7</v>
      </c>
      <c r="H2" s="918"/>
      <c r="I2" s="918"/>
      <c r="J2" s="918"/>
      <c r="K2" s="918"/>
      <c r="L2" s="917" t="s">
        <v>338</v>
      </c>
      <c r="M2" s="918"/>
      <c r="N2" s="918"/>
      <c r="O2" s="918"/>
      <c r="P2" s="918"/>
      <c r="Q2" s="917" t="s">
        <v>5</v>
      </c>
      <c r="R2" s="918"/>
      <c r="S2" s="918"/>
      <c r="T2" s="918"/>
      <c r="U2" s="918"/>
    </row>
    <row r="3" spans="1:21" ht="17.25" customHeight="1" thickTop="1" thickBot="1" x14ac:dyDescent="0.3">
      <c r="A3" s="237"/>
      <c r="B3" s="238" t="s">
        <v>8</v>
      </c>
      <c r="C3" s="239" t="s">
        <v>9</v>
      </c>
      <c r="D3" s="240" t="s">
        <v>10</v>
      </c>
      <c r="E3" s="240" t="s">
        <v>11</v>
      </c>
      <c r="F3" s="240" t="s">
        <v>5</v>
      </c>
      <c r="G3" s="240" t="s">
        <v>8</v>
      </c>
      <c r="H3" s="240" t="s">
        <v>9</v>
      </c>
      <c r="I3" s="240" t="s">
        <v>10</v>
      </c>
      <c r="J3" s="240" t="s">
        <v>11</v>
      </c>
      <c r="K3" s="240" t="s">
        <v>5</v>
      </c>
      <c r="L3" s="240" t="s">
        <v>8</v>
      </c>
      <c r="M3" s="240" t="s">
        <v>9</v>
      </c>
      <c r="N3" s="240" t="s">
        <v>10</v>
      </c>
      <c r="O3" s="240" t="s">
        <v>11</v>
      </c>
      <c r="P3" s="240" t="s">
        <v>5</v>
      </c>
      <c r="Q3" s="240" t="s">
        <v>8</v>
      </c>
      <c r="R3" s="240" t="s">
        <v>12</v>
      </c>
      <c r="S3" s="240" t="s">
        <v>13</v>
      </c>
      <c r="T3" s="240" t="s">
        <v>11</v>
      </c>
      <c r="U3" s="240" t="s">
        <v>5</v>
      </c>
    </row>
    <row r="4" spans="1:21" ht="17.25" customHeight="1" thickTop="1" thickBot="1" x14ac:dyDescent="0.3">
      <c r="A4" s="209" t="s">
        <v>14</v>
      </c>
      <c r="B4" s="210">
        <v>2417</v>
      </c>
      <c r="C4" s="241">
        <v>56</v>
      </c>
      <c r="D4" s="241">
        <v>42</v>
      </c>
      <c r="E4" s="241">
        <v>20</v>
      </c>
      <c r="F4" s="241">
        <v>2535</v>
      </c>
      <c r="G4" s="241">
        <v>3334</v>
      </c>
      <c r="H4" s="241">
        <v>2015</v>
      </c>
      <c r="I4" s="241">
        <v>1265</v>
      </c>
      <c r="J4" s="241">
        <v>332</v>
      </c>
      <c r="K4" s="241">
        <v>6946</v>
      </c>
      <c r="L4" s="241">
        <v>4251</v>
      </c>
      <c r="M4" s="241">
        <v>3171</v>
      </c>
      <c r="N4" s="241">
        <v>2088</v>
      </c>
      <c r="O4" s="241">
        <v>425</v>
      </c>
      <c r="P4" s="241">
        <v>9935</v>
      </c>
      <c r="Q4" s="241">
        <v>10002</v>
      </c>
      <c r="R4" s="241">
        <v>5242</v>
      </c>
      <c r="S4" s="241">
        <v>3395</v>
      </c>
      <c r="T4" s="241">
        <v>777</v>
      </c>
      <c r="U4" s="241">
        <v>19416</v>
      </c>
    </row>
    <row r="5" spans="1:21" ht="17.25" customHeight="1" thickTop="1" thickBot="1" x14ac:dyDescent="0.3">
      <c r="A5" s="204" t="s">
        <v>233</v>
      </c>
      <c r="B5" s="205">
        <v>0</v>
      </c>
      <c r="C5" s="206" t="s">
        <v>619</v>
      </c>
      <c r="D5" s="205">
        <v>29</v>
      </c>
      <c r="E5" s="205">
        <v>13</v>
      </c>
      <c r="F5" s="205">
        <v>44</v>
      </c>
      <c r="G5" s="205">
        <v>0</v>
      </c>
      <c r="H5" s="205">
        <v>128</v>
      </c>
      <c r="I5" s="205">
        <v>459</v>
      </c>
      <c r="J5" s="205">
        <v>336</v>
      </c>
      <c r="K5" s="205">
        <v>923</v>
      </c>
      <c r="L5" s="205">
        <v>0</v>
      </c>
      <c r="M5" s="205">
        <v>28</v>
      </c>
      <c r="N5" s="205">
        <v>119</v>
      </c>
      <c r="O5" s="205">
        <v>96</v>
      </c>
      <c r="P5" s="205">
        <v>243</v>
      </c>
      <c r="Q5" s="205">
        <v>0</v>
      </c>
      <c r="R5" s="205">
        <v>158</v>
      </c>
      <c r="S5" s="205">
        <v>607</v>
      </c>
      <c r="T5" s="205">
        <v>445</v>
      </c>
      <c r="U5" s="205">
        <v>1210</v>
      </c>
    </row>
    <row r="6" spans="1:21" ht="17.25" customHeight="1" thickTop="1" thickBot="1" x14ac:dyDescent="0.3">
      <c r="A6" s="209" t="s">
        <v>15</v>
      </c>
      <c r="B6" s="210" t="s">
        <v>619</v>
      </c>
      <c r="C6" s="211" t="s">
        <v>619</v>
      </c>
      <c r="D6" s="211">
        <v>10</v>
      </c>
      <c r="E6" s="211">
        <v>7</v>
      </c>
      <c r="F6" s="211">
        <v>21</v>
      </c>
      <c r="G6" s="211">
        <v>10</v>
      </c>
      <c r="H6" s="211">
        <v>93</v>
      </c>
      <c r="I6" s="211">
        <v>405</v>
      </c>
      <c r="J6" s="211">
        <v>379</v>
      </c>
      <c r="K6" s="211">
        <v>887</v>
      </c>
      <c r="L6" s="211">
        <v>62</v>
      </c>
      <c r="M6" s="211">
        <v>406</v>
      </c>
      <c r="N6" s="211">
        <v>1799</v>
      </c>
      <c r="O6" s="211">
        <v>1104</v>
      </c>
      <c r="P6" s="211">
        <v>3371</v>
      </c>
      <c r="Q6" s="211">
        <v>73</v>
      </c>
      <c r="R6" s="211">
        <v>502</v>
      </c>
      <c r="S6" s="211">
        <v>2214</v>
      </c>
      <c r="T6" s="211">
        <v>1490</v>
      </c>
      <c r="U6" s="211">
        <v>4279</v>
      </c>
    </row>
    <row r="7" spans="1:21" ht="17.25" customHeight="1" thickTop="1" thickBot="1" x14ac:dyDescent="0.3">
      <c r="A7" s="204" t="s">
        <v>16</v>
      </c>
      <c r="B7" s="205">
        <v>0</v>
      </c>
      <c r="C7" s="206">
        <v>0</v>
      </c>
      <c r="D7" s="205">
        <v>0</v>
      </c>
      <c r="E7" s="205">
        <v>0</v>
      </c>
      <c r="F7" s="205">
        <v>0</v>
      </c>
      <c r="G7" s="205" t="s">
        <v>619</v>
      </c>
      <c r="H7" s="205">
        <v>18</v>
      </c>
      <c r="I7" s="205">
        <v>69</v>
      </c>
      <c r="J7" s="205">
        <v>100</v>
      </c>
      <c r="K7" s="205">
        <v>188</v>
      </c>
      <c r="L7" s="205">
        <v>22</v>
      </c>
      <c r="M7" s="205">
        <v>171</v>
      </c>
      <c r="N7" s="205">
        <v>867</v>
      </c>
      <c r="O7" s="205">
        <v>887</v>
      </c>
      <c r="P7" s="205">
        <v>1947</v>
      </c>
      <c r="Q7" s="205">
        <v>23</v>
      </c>
      <c r="R7" s="205">
        <v>189</v>
      </c>
      <c r="S7" s="205">
        <v>936</v>
      </c>
      <c r="T7" s="205">
        <v>987</v>
      </c>
      <c r="U7" s="205">
        <v>2135</v>
      </c>
    </row>
    <row r="8" spans="1:21" ht="17.25" customHeight="1" thickTop="1" thickBot="1" x14ac:dyDescent="0.3">
      <c r="A8" s="209" t="s">
        <v>246</v>
      </c>
      <c r="B8" s="210" t="s">
        <v>619</v>
      </c>
      <c r="C8" s="211">
        <v>0</v>
      </c>
      <c r="D8" s="211" t="s">
        <v>619</v>
      </c>
      <c r="E8" s="211" t="s">
        <v>619</v>
      </c>
      <c r="F8" s="211">
        <v>7</v>
      </c>
      <c r="G8" s="211" t="s">
        <v>619</v>
      </c>
      <c r="H8" s="211">
        <v>40</v>
      </c>
      <c r="I8" s="211">
        <v>79</v>
      </c>
      <c r="J8" s="211">
        <v>100</v>
      </c>
      <c r="K8" s="211">
        <v>221</v>
      </c>
      <c r="L8" s="211">
        <v>36</v>
      </c>
      <c r="M8" s="211">
        <v>204</v>
      </c>
      <c r="N8" s="211">
        <v>454</v>
      </c>
      <c r="O8" s="211">
        <v>276</v>
      </c>
      <c r="P8" s="211">
        <v>970</v>
      </c>
      <c r="Q8" s="211">
        <v>40</v>
      </c>
      <c r="R8" s="211">
        <v>244</v>
      </c>
      <c r="S8" s="211">
        <v>534</v>
      </c>
      <c r="T8" s="211">
        <v>380</v>
      </c>
      <c r="U8" s="211">
        <v>1198</v>
      </c>
    </row>
    <row r="9" spans="1:21" ht="17.25" customHeight="1" thickTop="1" thickBot="1" x14ac:dyDescent="0.3">
      <c r="A9" s="204" t="s">
        <v>17</v>
      </c>
      <c r="B9" s="205">
        <v>0</v>
      </c>
      <c r="C9" s="206">
        <v>0</v>
      </c>
      <c r="D9" s="205">
        <v>0</v>
      </c>
      <c r="E9" s="205">
        <v>0</v>
      </c>
      <c r="F9" s="205">
        <v>0</v>
      </c>
      <c r="G9" s="205">
        <v>0</v>
      </c>
      <c r="H9" s="205" t="s">
        <v>619</v>
      </c>
      <c r="I9" s="205">
        <v>5</v>
      </c>
      <c r="J9" s="205">
        <v>0</v>
      </c>
      <c r="K9" s="205">
        <v>9</v>
      </c>
      <c r="L9" s="205">
        <v>0</v>
      </c>
      <c r="M9" s="205">
        <v>0</v>
      </c>
      <c r="N9" s="205">
        <v>0</v>
      </c>
      <c r="O9" s="205" t="s">
        <v>619</v>
      </c>
      <c r="P9" s="205" t="s">
        <v>619</v>
      </c>
      <c r="Q9" s="205">
        <v>0</v>
      </c>
      <c r="R9" s="205" t="s">
        <v>619</v>
      </c>
      <c r="S9" s="205">
        <v>5</v>
      </c>
      <c r="T9" s="205" t="s">
        <v>619</v>
      </c>
      <c r="U9" s="205">
        <v>10</v>
      </c>
    </row>
    <row r="10" spans="1:21" ht="17.25" customHeight="1" thickTop="1" thickBot="1" x14ac:dyDescent="0.3">
      <c r="A10" s="209" t="s">
        <v>18</v>
      </c>
      <c r="B10" s="210" t="s">
        <v>619</v>
      </c>
      <c r="C10" s="211" t="s">
        <v>619</v>
      </c>
      <c r="D10" s="211" t="s">
        <v>619</v>
      </c>
      <c r="E10" s="211">
        <v>0</v>
      </c>
      <c r="F10" s="211">
        <v>5</v>
      </c>
      <c r="G10" s="211" t="s">
        <v>619</v>
      </c>
      <c r="H10" s="211" t="s">
        <v>619</v>
      </c>
      <c r="I10" s="211" t="s">
        <v>619</v>
      </c>
      <c r="J10" s="211">
        <v>0</v>
      </c>
      <c r="K10" s="211">
        <v>6</v>
      </c>
      <c r="L10" s="211" t="s">
        <v>619</v>
      </c>
      <c r="M10" s="211">
        <v>9</v>
      </c>
      <c r="N10" s="211">
        <v>5</v>
      </c>
      <c r="O10" s="211">
        <v>0</v>
      </c>
      <c r="P10" s="211">
        <v>16</v>
      </c>
      <c r="Q10" s="211" t="s">
        <v>619</v>
      </c>
      <c r="R10" s="211">
        <v>13</v>
      </c>
      <c r="S10" s="211">
        <v>10</v>
      </c>
      <c r="T10" s="211">
        <v>0</v>
      </c>
      <c r="U10" s="211">
        <v>27</v>
      </c>
    </row>
    <row r="11" spans="1:21" s="242" customFormat="1" ht="17.25" customHeight="1" thickTop="1" thickBot="1" x14ac:dyDescent="0.3">
      <c r="A11" s="213" t="s">
        <v>5</v>
      </c>
      <c r="B11" s="214">
        <v>2421</v>
      </c>
      <c r="C11" s="215">
        <v>63</v>
      </c>
      <c r="D11" s="214">
        <v>84</v>
      </c>
      <c r="E11" s="214">
        <v>44</v>
      </c>
      <c r="F11" s="214">
        <v>2612</v>
      </c>
      <c r="G11" s="214">
        <v>3348</v>
      </c>
      <c r="H11" s="214">
        <v>2300</v>
      </c>
      <c r="I11" s="214">
        <v>2285</v>
      </c>
      <c r="J11" s="214">
        <v>1247</v>
      </c>
      <c r="K11" s="214">
        <v>9180</v>
      </c>
      <c r="L11" s="214">
        <v>4373</v>
      </c>
      <c r="M11" s="214">
        <v>3989</v>
      </c>
      <c r="N11" s="214">
        <v>5332</v>
      </c>
      <c r="O11" s="214">
        <v>2789</v>
      </c>
      <c r="P11" s="214">
        <v>16483</v>
      </c>
      <c r="Q11" s="214">
        <v>10142</v>
      </c>
      <c r="R11" s="214">
        <v>6352</v>
      </c>
      <c r="S11" s="214">
        <v>7701</v>
      </c>
      <c r="T11" s="214">
        <v>4080</v>
      </c>
      <c r="U11" s="214">
        <v>28275</v>
      </c>
    </row>
    <row r="12" spans="1:21" s="243" customFormat="1" ht="13.5" customHeight="1" thickTop="1" x14ac:dyDescent="0.25">
      <c r="A12" s="461" t="s">
        <v>391</v>
      </c>
      <c r="B12" s="462"/>
      <c r="C12" s="462"/>
      <c r="D12" s="462"/>
      <c r="E12" s="462"/>
      <c r="F12" s="462"/>
      <c r="G12" s="462"/>
      <c r="H12" s="462"/>
      <c r="I12" s="462"/>
      <c r="J12" s="462"/>
      <c r="K12" s="462"/>
      <c r="L12" s="462"/>
      <c r="M12" s="462"/>
      <c r="N12" s="462"/>
      <c r="O12" s="462"/>
      <c r="P12" s="462"/>
      <c r="Q12" s="462"/>
      <c r="R12" s="462"/>
      <c r="S12" s="462"/>
      <c r="T12" s="462"/>
      <c r="U12" s="462"/>
    </row>
    <row r="13" spans="1:21" s="243" customFormat="1" ht="13.5" customHeight="1" x14ac:dyDescent="0.25">
      <c r="A13" s="916" t="s">
        <v>305</v>
      </c>
      <c r="B13" s="916"/>
      <c r="C13" s="916"/>
      <c r="D13" s="916"/>
      <c r="E13" s="916"/>
      <c r="F13" s="916"/>
      <c r="G13" s="916"/>
      <c r="H13" s="916"/>
      <c r="I13" s="916"/>
      <c r="J13" s="916"/>
      <c r="K13" s="916"/>
      <c r="L13" s="916"/>
      <c r="M13" s="916"/>
      <c r="N13" s="916"/>
      <c r="O13" s="916"/>
      <c r="P13" s="916"/>
      <c r="Q13" s="916"/>
      <c r="R13" s="462"/>
      <c r="S13" s="462"/>
      <c r="T13" s="462"/>
      <c r="U13" s="462"/>
    </row>
    <row r="14" spans="1:21" s="243" customFormat="1" ht="21.75" customHeight="1" x14ac:dyDescent="0.25">
      <c r="A14" s="463" t="s">
        <v>464</v>
      </c>
      <c r="B14" s="464"/>
      <c r="C14" s="464"/>
      <c r="D14" s="464"/>
      <c r="E14" s="464"/>
      <c r="F14" s="464"/>
      <c r="G14" s="464"/>
      <c r="H14" s="464"/>
      <c r="I14" s="464"/>
      <c r="J14" s="464"/>
      <c r="K14" s="464"/>
      <c r="L14" s="464"/>
      <c r="M14" s="464"/>
      <c r="N14" s="464"/>
      <c r="O14" s="464"/>
      <c r="P14" s="464"/>
      <c r="Q14" s="464"/>
      <c r="R14" s="464"/>
      <c r="S14" s="464"/>
      <c r="T14" s="464"/>
      <c r="U14" s="464"/>
    </row>
    <row r="15" spans="1:21" ht="14.25" customHeight="1" x14ac:dyDescent="0.25"/>
  </sheetData>
  <mergeCells count="6">
    <mergeCell ref="A13:Q13"/>
    <mergeCell ref="A1:U1"/>
    <mergeCell ref="B2:F2"/>
    <mergeCell ref="G2:K2"/>
    <mergeCell ref="L2:P2"/>
    <mergeCell ref="Q2:U2"/>
  </mergeCells>
  <printOptions horizontalCentered="1"/>
  <pageMargins left="0.31496062992125984" right="0.31496062992125984" top="0.74803149606299213" bottom="0.74803149606299213" header="0.31496062992125984" footer="0.31496062992125984"/>
  <pageSetup paperSize="9" scale="83" fitToHeight="0" orientation="landscape" r:id="rId1"/>
  <headerFooter>
    <oddFooter>&amp;R&amp;[12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view="pageBreakPreview" zoomScaleNormal="100" zoomScaleSheetLayoutView="100" workbookViewId="0">
      <selection activeCell="E38" sqref="E38"/>
    </sheetView>
  </sheetViews>
  <sheetFormatPr defaultColWidth="9.140625" defaultRowHeight="14.25" customHeight="1" x14ac:dyDescent="0.25"/>
  <cols>
    <col min="1" max="1" width="47.5703125" style="244" customWidth="1"/>
    <col min="2" max="7" width="16" style="19" customWidth="1"/>
    <col min="8" max="11" width="9.140625" style="249"/>
    <col min="12" max="16384" width="9.140625" style="82"/>
  </cols>
  <sheetData>
    <row r="1" spans="1:11" s="1" customFormat="1" ht="21" customHeight="1" thickBot="1" x14ac:dyDescent="0.3">
      <c r="A1" s="907" t="s">
        <v>547</v>
      </c>
      <c r="B1" s="908"/>
      <c r="C1" s="908"/>
      <c r="D1" s="908"/>
      <c r="E1" s="908"/>
      <c r="F1" s="908"/>
      <c r="G1" s="909"/>
      <c r="H1" s="245"/>
      <c r="I1" s="245"/>
      <c r="J1" s="245"/>
      <c r="K1" s="245"/>
    </row>
    <row r="2" spans="1:11" s="198" customFormat="1" ht="21" customHeight="1" thickBot="1" x14ac:dyDescent="0.3">
      <c r="A2" s="233"/>
      <c r="B2" s="922" t="s">
        <v>339</v>
      </c>
      <c r="C2" s="923"/>
      <c r="D2" s="923"/>
      <c r="E2" s="924" t="s">
        <v>272</v>
      </c>
      <c r="F2" s="925"/>
      <c r="G2" s="926"/>
      <c r="H2" s="246"/>
      <c r="I2" s="246"/>
      <c r="J2" s="246"/>
      <c r="K2" s="246"/>
    </row>
    <row r="3" spans="1:11" s="26" customFormat="1" ht="21" customHeight="1" thickTop="1" thickBot="1" x14ac:dyDescent="0.25">
      <c r="A3" s="467"/>
      <c r="B3" s="495" t="s">
        <v>340</v>
      </c>
      <c r="C3" s="496" t="s">
        <v>341</v>
      </c>
      <c r="D3" s="497" t="s">
        <v>19</v>
      </c>
      <c r="E3" s="495" t="s">
        <v>340</v>
      </c>
      <c r="F3" s="496" t="s">
        <v>341</v>
      </c>
      <c r="G3" s="497" t="s">
        <v>19</v>
      </c>
      <c r="H3" s="247"/>
      <c r="I3" s="714"/>
      <c r="J3" s="247"/>
      <c r="K3" s="247"/>
    </row>
    <row r="4" spans="1:11" s="252" customFormat="1" ht="17.25" customHeight="1" thickTop="1" thickBot="1" x14ac:dyDescent="0.25">
      <c r="A4" s="253" t="s">
        <v>20</v>
      </c>
      <c r="B4" s="254">
        <v>8837</v>
      </c>
      <c r="C4" s="254">
        <v>10579</v>
      </c>
      <c r="D4" s="254">
        <v>19416</v>
      </c>
      <c r="E4" s="254">
        <v>8841</v>
      </c>
      <c r="F4" s="254">
        <v>10582</v>
      </c>
      <c r="G4" s="254">
        <v>19423</v>
      </c>
      <c r="H4" s="248"/>
      <c r="I4" s="714"/>
      <c r="J4" s="248"/>
      <c r="K4" s="248"/>
    </row>
    <row r="5" spans="1:11" s="26" customFormat="1" ht="15" customHeight="1" thickTop="1" thickBot="1" x14ac:dyDescent="0.25">
      <c r="A5" s="204" t="s">
        <v>21</v>
      </c>
      <c r="B5" s="205">
        <v>6933</v>
      </c>
      <c r="C5" s="206">
        <v>6184</v>
      </c>
      <c r="D5" s="715">
        <v>13117</v>
      </c>
      <c r="E5" s="715">
        <v>6933</v>
      </c>
      <c r="F5" s="716">
        <v>6184</v>
      </c>
      <c r="G5" s="715">
        <v>13117</v>
      </c>
      <c r="H5" s="247"/>
      <c r="I5" s="714"/>
      <c r="J5" s="247"/>
      <c r="K5" s="247"/>
    </row>
    <row r="6" spans="1:11" s="26" customFormat="1" ht="15" customHeight="1" thickTop="1" thickBot="1" x14ac:dyDescent="0.25">
      <c r="A6" s="209" t="s">
        <v>22</v>
      </c>
      <c r="B6" s="210">
        <v>1656</v>
      </c>
      <c r="C6" s="211">
        <v>3079</v>
      </c>
      <c r="D6" s="718">
        <v>4735</v>
      </c>
      <c r="E6" s="718">
        <v>1656</v>
      </c>
      <c r="F6" s="719">
        <v>3079</v>
      </c>
      <c r="G6" s="718">
        <v>4735</v>
      </c>
      <c r="H6" s="247"/>
      <c r="I6" s="714"/>
      <c r="J6" s="247"/>
      <c r="K6" s="247"/>
    </row>
    <row r="7" spans="1:11" s="26" customFormat="1" ht="15" customHeight="1" thickTop="1" thickBot="1" x14ac:dyDescent="0.25">
      <c r="A7" s="204" t="s">
        <v>23</v>
      </c>
      <c r="B7" s="205" t="s">
        <v>619</v>
      </c>
      <c r="C7" s="206">
        <v>949</v>
      </c>
      <c r="D7" s="715">
        <v>953</v>
      </c>
      <c r="E7" s="205" t="s">
        <v>619</v>
      </c>
      <c r="F7" s="716">
        <v>949</v>
      </c>
      <c r="G7" s="715">
        <v>953</v>
      </c>
      <c r="H7" s="247"/>
      <c r="I7" s="714"/>
      <c r="J7" s="247"/>
      <c r="K7" s="247"/>
    </row>
    <row r="8" spans="1:11" s="26" customFormat="1" ht="15" customHeight="1" thickTop="1" thickBot="1" x14ac:dyDescent="0.25">
      <c r="A8" s="209" t="s">
        <v>24</v>
      </c>
      <c r="B8" s="210">
        <v>46</v>
      </c>
      <c r="C8" s="211">
        <v>157</v>
      </c>
      <c r="D8" s="718">
        <v>203</v>
      </c>
      <c r="E8" s="718">
        <v>46</v>
      </c>
      <c r="F8" s="719">
        <v>157</v>
      </c>
      <c r="G8" s="718">
        <v>203</v>
      </c>
      <c r="H8" s="247"/>
      <c r="I8" s="714"/>
      <c r="J8" s="247"/>
      <c r="K8" s="247"/>
    </row>
    <row r="9" spans="1:11" s="26" customFormat="1" ht="15" customHeight="1" thickTop="1" thickBot="1" x14ac:dyDescent="0.25">
      <c r="A9" s="204" t="s">
        <v>25</v>
      </c>
      <c r="B9" s="205" t="s">
        <v>619</v>
      </c>
      <c r="C9" s="206">
        <v>35</v>
      </c>
      <c r="D9" s="715">
        <v>36</v>
      </c>
      <c r="E9" s="205" t="s">
        <v>619</v>
      </c>
      <c r="F9" s="716">
        <v>35</v>
      </c>
      <c r="G9" s="715">
        <v>36</v>
      </c>
      <c r="H9" s="247"/>
      <c r="I9" s="714"/>
      <c r="J9" s="247"/>
      <c r="K9" s="247"/>
    </row>
    <row r="10" spans="1:11" s="26" customFormat="1" ht="15" customHeight="1" thickTop="1" thickBot="1" x14ac:dyDescent="0.25">
      <c r="A10" s="209" t="s">
        <v>26</v>
      </c>
      <c r="B10" s="210" t="s">
        <v>619</v>
      </c>
      <c r="C10" s="211">
        <v>11</v>
      </c>
      <c r="D10" s="718">
        <v>15</v>
      </c>
      <c r="E10" s="718" t="s">
        <v>619</v>
      </c>
      <c r="F10" s="719">
        <v>11</v>
      </c>
      <c r="G10" s="718">
        <v>15</v>
      </c>
      <c r="H10" s="247"/>
      <c r="I10" s="714"/>
      <c r="J10" s="247"/>
      <c r="K10" s="247"/>
    </row>
    <row r="11" spans="1:11" s="26" customFormat="1" ht="15" customHeight="1" thickTop="1" thickBot="1" x14ac:dyDescent="0.25">
      <c r="A11" s="204" t="s">
        <v>27</v>
      </c>
      <c r="B11" s="205">
        <v>193</v>
      </c>
      <c r="C11" s="206">
        <v>164</v>
      </c>
      <c r="D11" s="715">
        <v>357</v>
      </c>
      <c r="E11" s="715">
        <v>197</v>
      </c>
      <c r="F11" s="715">
        <v>167</v>
      </c>
      <c r="G11" s="715">
        <v>364</v>
      </c>
      <c r="H11" s="247"/>
      <c r="I11" s="714"/>
      <c r="J11" s="247"/>
      <c r="K11" s="247"/>
    </row>
    <row r="12" spans="1:11" s="466" customFormat="1" ht="15" customHeight="1" thickTop="1" thickBot="1" x14ac:dyDescent="0.25">
      <c r="A12" s="253" t="s">
        <v>28</v>
      </c>
      <c r="B12" s="254">
        <v>0</v>
      </c>
      <c r="C12" s="254">
        <v>1210</v>
      </c>
      <c r="D12" s="254">
        <v>1210</v>
      </c>
      <c r="E12" s="254">
        <v>0</v>
      </c>
      <c r="F12" s="254">
        <v>1226</v>
      </c>
      <c r="G12" s="254">
        <v>1226</v>
      </c>
      <c r="H12" s="465"/>
      <c r="I12" s="714"/>
      <c r="J12" s="465"/>
      <c r="K12" s="465"/>
    </row>
    <row r="13" spans="1:11" ht="15" customHeight="1" thickTop="1" thickBot="1" x14ac:dyDescent="0.25">
      <c r="A13" s="209" t="s">
        <v>29</v>
      </c>
      <c r="B13" s="210">
        <v>0</v>
      </c>
      <c r="C13" s="211">
        <v>771</v>
      </c>
      <c r="D13" s="718">
        <v>771</v>
      </c>
      <c r="E13" s="719">
        <v>0</v>
      </c>
      <c r="F13" s="719">
        <v>772</v>
      </c>
      <c r="G13" s="718">
        <v>772</v>
      </c>
      <c r="I13" s="714"/>
    </row>
    <row r="14" spans="1:11" ht="15" customHeight="1" thickTop="1" thickBot="1" x14ac:dyDescent="0.25">
      <c r="A14" s="204" t="s">
        <v>30</v>
      </c>
      <c r="B14" s="205">
        <v>0</v>
      </c>
      <c r="C14" s="206">
        <v>439</v>
      </c>
      <c r="D14" s="715">
        <v>439</v>
      </c>
      <c r="E14" s="715">
        <v>0</v>
      </c>
      <c r="F14" s="715">
        <v>454</v>
      </c>
      <c r="G14" s="715">
        <v>454</v>
      </c>
      <c r="I14" s="714"/>
    </row>
    <row r="15" spans="1:11" ht="15" customHeight="1" thickTop="1" thickBot="1" x14ac:dyDescent="0.25">
      <c r="A15" s="253" t="s">
        <v>31</v>
      </c>
      <c r="B15" s="254">
        <v>41</v>
      </c>
      <c r="C15" s="254">
        <v>4238</v>
      </c>
      <c r="D15" s="254">
        <v>4279</v>
      </c>
      <c r="E15" s="468">
        <v>41</v>
      </c>
      <c r="F15" s="468">
        <v>4238</v>
      </c>
      <c r="G15" s="254">
        <v>4279</v>
      </c>
      <c r="I15" s="714"/>
    </row>
    <row r="16" spans="1:11" ht="15" customHeight="1" thickTop="1" thickBot="1" x14ac:dyDescent="0.25">
      <c r="A16" s="204" t="s">
        <v>32</v>
      </c>
      <c r="B16" s="205" t="s">
        <v>619</v>
      </c>
      <c r="C16" s="206">
        <v>350</v>
      </c>
      <c r="D16" s="715">
        <v>352</v>
      </c>
      <c r="E16" s="205" t="s">
        <v>619</v>
      </c>
      <c r="F16" s="715">
        <v>350</v>
      </c>
      <c r="G16" s="715">
        <v>352</v>
      </c>
      <c r="I16" s="714"/>
    </row>
    <row r="17" spans="1:11" ht="15" customHeight="1" thickTop="1" thickBot="1" x14ac:dyDescent="0.25">
      <c r="A17" s="209" t="s">
        <v>33</v>
      </c>
      <c r="B17" s="210" t="s">
        <v>619</v>
      </c>
      <c r="C17" s="211">
        <v>465</v>
      </c>
      <c r="D17" s="718">
        <v>467</v>
      </c>
      <c r="E17" s="719" t="s">
        <v>619</v>
      </c>
      <c r="F17" s="719">
        <v>465</v>
      </c>
      <c r="G17" s="718">
        <v>467</v>
      </c>
      <c r="I17" s="714"/>
    </row>
    <row r="18" spans="1:11" ht="15" customHeight="1" thickTop="1" thickBot="1" x14ac:dyDescent="0.25">
      <c r="A18" s="204" t="s">
        <v>34</v>
      </c>
      <c r="B18" s="205">
        <v>37</v>
      </c>
      <c r="C18" s="206">
        <v>3423</v>
      </c>
      <c r="D18" s="715">
        <v>3460</v>
      </c>
      <c r="E18" s="715">
        <v>37</v>
      </c>
      <c r="F18" s="715">
        <v>3423</v>
      </c>
      <c r="G18" s="715">
        <v>3460</v>
      </c>
      <c r="I18" s="714"/>
    </row>
    <row r="19" spans="1:11" ht="15" customHeight="1" thickTop="1" thickBot="1" x14ac:dyDescent="0.25">
      <c r="A19" s="253" t="s">
        <v>35</v>
      </c>
      <c r="B19" s="254">
        <v>16</v>
      </c>
      <c r="C19" s="254">
        <v>2119</v>
      </c>
      <c r="D19" s="254">
        <v>2135</v>
      </c>
      <c r="E19" s="254">
        <v>16</v>
      </c>
      <c r="F19" s="254">
        <v>2119</v>
      </c>
      <c r="G19" s="254">
        <v>2135</v>
      </c>
      <c r="I19" s="714"/>
    </row>
    <row r="20" spans="1:11" ht="15" customHeight="1" thickTop="1" thickBot="1" x14ac:dyDescent="0.25">
      <c r="A20" s="209" t="s">
        <v>36</v>
      </c>
      <c r="B20" s="210" t="s">
        <v>619</v>
      </c>
      <c r="C20" s="211">
        <v>43</v>
      </c>
      <c r="D20" s="718">
        <v>44</v>
      </c>
      <c r="E20" s="719" t="s">
        <v>619</v>
      </c>
      <c r="F20" s="719">
        <v>43</v>
      </c>
      <c r="G20" s="718">
        <v>44</v>
      </c>
      <c r="I20" s="714"/>
    </row>
    <row r="21" spans="1:11" ht="15" customHeight="1" thickTop="1" thickBot="1" x14ac:dyDescent="0.25">
      <c r="A21" s="204" t="s">
        <v>37</v>
      </c>
      <c r="B21" s="205" t="s">
        <v>619</v>
      </c>
      <c r="C21" s="206">
        <v>221</v>
      </c>
      <c r="D21" s="715">
        <v>223</v>
      </c>
      <c r="E21" s="205" t="s">
        <v>619</v>
      </c>
      <c r="F21" s="715">
        <v>221</v>
      </c>
      <c r="G21" s="715">
        <v>223</v>
      </c>
      <c r="I21" s="714"/>
    </row>
    <row r="22" spans="1:11" ht="15" customHeight="1" thickTop="1" thickBot="1" x14ac:dyDescent="0.25">
      <c r="A22" s="209" t="s">
        <v>38</v>
      </c>
      <c r="B22" s="210">
        <v>13</v>
      </c>
      <c r="C22" s="211">
        <v>1855</v>
      </c>
      <c r="D22" s="718">
        <v>1868</v>
      </c>
      <c r="E22" s="719">
        <v>13</v>
      </c>
      <c r="F22" s="719">
        <v>1855</v>
      </c>
      <c r="G22" s="718">
        <v>1868</v>
      </c>
      <c r="I22" s="714"/>
    </row>
    <row r="23" spans="1:11" ht="15" customHeight="1" thickTop="1" thickBot="1" x14ac:dyDescent="0.25">
      <c r="A23" s="253" t="s">
        <v>39</v>
      </c>
      <c r="B23" s="254">
        <v>22</v>
      </c>
      <c r="C23" s="254">
        <v>1176</v>
      </c>
      <c r="D23" s="254">
        <v>1198</v>
      </c>
      <c r="E23" s="254">
        <v>22</v>
      </c>
      <c r="F23" s="254">
        <v>1176</v>
      </c>
      <c r="G23" s="254">
        <v>1198</v>
      </c>
      <c r="I23" s="714"/>
    </row>
    <row r="24" spans="1:11" ht="15" customHeight="1" thickTop="1" thickBot="1" x14ac:dyDescent="0.25">
      <c r="A24" s="209" t="s">
        <v>40</v>
      </c>
      <c r="B24" s="210">
        <v>0</v>
      </c>
      <c r="C24" s="211">
        <v>162</v>
      </c>
      <c r="D24" s="718">
        <v>162</v>
      </c>
      <c r="E24" s="719">
        <v>0</v>
      </c>
      <c r="F24" s="719">
        <v>162</v>
      </c>
      <c r="G24" s="718">
        <v>162</v>
      </c>
      <c r="I24" s="714"/>
    </row>
    <row r="25" spans="1:11" ht="15" customHeight="1" thickTop="1" thickBot="1" x14ac:dyDescent="0.25">
      <c r="A25" s="204" t="s">
        <v>41</v>
      </c>
      <c r="B25" s="205">
        <v>0</v>
      </c>
      <c r="C25" s="206">
        <v>50</v>
      </c>
      <c r="D25" s="715">
        <v>50</v>
      </c>
      <c r="E25" s="715">
        <v>0</v>
      </c>
      <c r="F25" s="715">
        <v>50</v>
      </c>
      <c r="G25" s="715">
        <v>50</v>
      </c>
      <c r="I25" s="714"/>
    </row>
    <row r="26" spans="1:11" s="258" customFormat="1" ht="15" customHeight="1" thickTop="1" thickBot="1" x14ac:dyDescent="0.25">
      <c r="A26" s="209" t="s">
        <v>42</v>
      </c>
      <c r="B26" s="210">
        <v>0</v>
      </c>
      <c r="C26" s="257">
        <v>148</v>
      </c>
      <c r="D26" s="718">
        <v>148</v>
      </c>
      <c r="E26" s="718">
        <v>0</v>
      </c>
      <c r="F26" s="718">
        <v>148</v>
      </c>
      <c r="G26" s="718">
        <v>148</v>
      </c>
      <c r="H26" s="249"/>
      <c r="I26" s="714"/>
      <c r="J26" s="249"/>
      <c r="K26" s="249"/>
    </row>
    <row r="27" spans="1:11" s="260" customFormat="1" ht="15" customHeight="1" thickTop="1" thickBot="1" x14ac:dyDescent="0.25">
      <c r="A27" s="204" t="s">
        <v>43</v>
      </c>
      <c r="B27" s="205" t="s">
        <v>619</v>
      </c>
      <c r="C27" s="259">
        <v>448</v>
      </c>
      <c r="D27" s="715">
        <v>452</v>
      </c>
      <c r="E27" s="205" t="s">
        <v>619</v>
      </c>
      <c r="F27" s="720">
        <v>448</v>
      </c>
      <c r="G27" s="715">
        <v>452</v>
      </c>
      <c r="H27" s="249"/>
      <c r="I27" s="714"/>
      <c r="J27" s="249"/>
      <c r="K27" s="249"/>
    </row>
    <row r="28" spans="1:11" s="258" customFormat="1" ht="15" customHeight="1" thickTop="1" thickBot="1" x14ac:dyDescent="0.25">
      <c r="A28" s="209" t="s">
        <v>342</v>
      </c>
      <c r="B28" s="210" t="s">
        <v>619</v>
      </c>
      <c r="C28" s="257">
        <v>200</v>
      </c>
      <c r="D28" s="718">
        <v>203</v>
      </c>
      <c r="E28" s="718" t="s">
        <v>619</v>
      </c>
      <c r="F28" s="718">
        <v>200</v>
      </c>
      <c r="G28" s="718">
        <v>203</v>
      </c>
      <c r="H28" s="249"/>
      <c r="I28" s="714"/>
      <c r="J28" s="249"/>
      <c r="K28" s="249"/>
    </row>
    <row r="29" spans="1:11" s="260" customFormat="1" ht="15" customHeight="1" thickTop="1" thickBot="1" x14ac:dyDescent="0.25">
      <c r="A29" s="204" t="s">
        <v>44</v>
      </c>
      <c r="B29" s="205">
        <v>9</v>
      </c>
      <c r="C29" s="259">
        <v>70</v>
      </c>
      <c r="D29" s="715">
        <v>79</v>
      </c>
      <c r="E29" s="720">
        <v>9</v>
      </c>
      <c r="F29" s="720">
        <v>70</v>
      </c>
      <c r="G29" s="715">
        <v>79</v>
      </c>
      <c r="H29" s="249"/>
      <c r="I29" s="714"/>
      <c r="J29" s="249"/>
      <c r="K29" s="249"/>
    </row>
    <row r="30" spans="1:11" s="258" customFormat="1" ht="15" customHeight="1" thickTop="1" thickBot="1" x14ac:dyDescent="0.25">
      <c r="A30" s="209" t="s">
        <v>45</v>
      </c>
      <c r="B30" s="210">
        <v>6</v>
      </c>
      <c r="C30" s="257">
        <v>98</v>
      </c>
      <c r="D30" s="718">
        <v>104</v>
      </c>
      <c r="E30" s="718">
        <v>6</v>
      </c>
      <c r="F30" s="718">
        <v>98</v>
      </c>
      <c r="G30" s="718">
        <v>104</v>
      </c>
      <c r="H30" s="249"/>
      <c r="I30" s="714"/>
      <c r="J30" s="249"/>
      <c r="K30" s="249"/>
    </row>
    <row r="31" spans="1:11" ht="15" customHeight="1" thickTop="1" thickBot="1" x14ac:dyDescent="0.25">
      <c r="A31" s="253" t="s">
        <v>46</v>
      </c>
      <c r="B31" s="254">
        <v>0</v>
      </c>
      <c r="C31" s="254">
        <v>0</v>
      </c>
      <c r="D31" s="254">
        <v>0</v>
      </c>
      <c r="E31" s="468">
        <v>1143</v>
      </c>
      <c r="F31" s="468">
        <v>3852</v>
      </c>
      <c r="G31" s="254">
        <v>4995</v>
      </c>
      <c r="I31" s="714"/>
    </row>
    <row r="32" spans="1:11" s="258" customFormat="1" ht="15" customHeight="1" thickTop="1" thickBot="1" x14ac:dyDescent="0.25">
      <c r="A32" s="209" t="s">
        <v>47</v>
      </c>
      <c r="B32" s="210">
        <v>0</v>
      </c>
      <c r="C32" s="257">
        <v>0</v>
      </c>
      <c r="D32" s="718">
        <v>0</v>
      </c>
      <c r="E32" s="718" t="s">
        <v>619</v>
      </c>
      <c r="F32" s="718">
        <v>43</v>
      </c>
      <c r="G32" s="718">
        <v>44</v>
      </c>
      <c r="H32" s="249"/>
      <c r="I32" s="714"/>
      <c r="J32" s="249"/>
      <c r="K32" s="249"/>
    </row>
    <row r="33" spans="1:11" ht="15" customHeight="1" thickTop="1" thickBot="1" x14ac:dyDescent="0.25">
      <c r="A33" s="204" t="s">
        <v>48</v>
      </c>
      <c r="B33" s="205">
        <v>0</v>
      </c>
      <c r="C33" s="206">
        <v>0</v>
      </c>
      <c r="D33" s="715">
        <v>0</v>
      </c>
      <c r="E33" s="715">
        <v>984</v>
      </c>
      <c r="F33" s="715">
        <v>3401</v>
      </c>
      <c r="G33" s="715">
        <v>4385</v>
      </c>
      <c r="I33" s="714"/>
    </row>
    <row r="34" spans="1:11" ht="15" customHeight="1" thickTop="1" thickBot="1" x14ac:dyDescent="0.25">
      <c r="A34" s="209" t="s">
        <v>49</v>
      </c>
      <c r="B34" s="210">
        <v>0</v>
      </c>
      <c r="C34" s="211">
        <v>0</v>
      </c>
      <c r="D34" s="718">
        <v>0</v>
      </c>
      <c r="E34" s="719">
        <v>132</v>
      </c>
      <c r="F34" s="719">
        <v>224</v>
      </c>
      <c r="G34" s="718">
        <v>356</v>
      </c>
    </row>
    <row r="35" spans="1:11" ht="15" customHeight="1" thickTop="1" thickBot="1" x14ac:dyDescent="0.25">
      <c r="A35" s="204" t="s">
        <v>50</v>
      </c>
      <c r="B35" s="205">
        <v>0</v>
      </c>
      <c r="C35" s="206">
        <v>0</v>
      </c>
      <c r="D35" s="715">
        <v>0</v>
      </c>
      <c r="E35" s="715">
        <v>5</v>
      </c>
      <c r="F35" s="715">
        <v>10</v>
      </c>
      <c r="G35" s="715">
        <v>15</v>
      </c>
    </row>
    <row r="36" spans="1:11" ht="15" customHeight="1" thickTop="1" thickBot="1" x14ac:dyDescent="0.25">
      <c r="A36" s="209" t="s">
        <v>51</v>
      </c>
      <c r="B36" s="210">
        <v>0</v>
      </c>
      <c r="C36" s="211">
        <v>0</v>
      </c>
      <c r="D36" s="718">
        <v>0</v>
      </c>
      <c r="E36" s="719">
        <v>7</v>
      </c>
      <c r="F36" s="719">
        <v>17</v>
      </c>
      <c r="G36" s="718">
        <v>24</v>
      </c>
    </row>
    <row r="37" spans="1:11" ht="15" customHeight="1" thickTop="1" thickBot="1" x14ac:dyDescent="0.25">
      <c r="A37" s="204" t="s">
        <v>52</v>
      </c>
      <c r="B37" s="205">
        <v>0</v>
      </c>
      <c r="C37" s="206">
        <v>0</v>
      </c>
      <c r="D37" s="715">
        <v>0</v>
      </c>
      <c r="E37" s="721">
        <v>5</v>
      </c>
      <c r="F37" s="715">
        <v>84</v>
      </c>
      <c r="G37" s="715">
        <v>89</v>
      </c>
    </row>
    <row r="38" spans="1:11" ht="15" customHeight="1" thickTop="1" thickBot="1" x14ac:dyDescent="0.25">
      <c r="A38" s="209" t="s">
        <v>53</v>
      </c>
      <c r="B38" s="210">
        <v>0</v>
      </c>
      <c r="C38" s="211">
        <v>0</v>
      </c>
      <c r="D38" s="718">
        <v>0</v>
      </c>
      <c r="E38" s="719" t="s">
        <v>619</v>
      </c>
      <c r="F38" s="719">
        <v>6</v>
      </c>
      <c r="G38" s="718">
        <v>8</v>
      </c>
    </row>
    <row r="39" spans="1:11" ht="15" customHeight="1" thickTop="1" thickBot="1" x14ac:dyDescent="0.25">
      <c r="A39" s="204" t="s">
        <v>54</v>
      </c>
      <c r="B39" s="205">
        <v>0</v>
      </c>
      <c r="C39" s="206">
        <v>0</v>
      </c>
      <c r="D39" s="715">
        <v>0</v>
      </c>
      <c r="E39" s="205" t="s">
        <v>619</v>
      </c>
      <c r="F39" s="715">
        <v>41</v>
      </c>
      <c r="G39" s="715">
        <v>42</v>
      </c>
    </row>
    <row r="40" spans="1:11" ht="15" customHeight="1" thickTop="1" thickBot="1" x14ac:dyDescent="0.25">
      <c r="A40" s="209" t="s">
        <v>55</v>
      </c>
      <c r="B40" s="210">
        <v>0</v>
      </c>
      <c r="C40" s="211">
        <v>0</v>
      </c>
      <c r="D40" s="718">
        <v>0</v>
      </c>
      <c r="E40" s="719">
        <v>6</v>
      </c>
      <c r="F40" s="719">
        <v>26</v>
      </c>
      <c r="G40" s="718">
        <v>32</v>
      </c>
    </row>
    <row r="41" spans="1:11" ht="15" customHeight="1" thickTop="1" thickBot="1" x14ac:dyDescent="0.25">
      <c r="A41" s="253" t="s">
        <v>17</v>
      </c>
      <c r="B41" s="254">
        <v>0</v>
      </c>
      <c r="C41" s="255">
        <v>10</v>
      </c>
      <c r="D41" s="254">
        <v>10</v>
      </c>
      <c r="E41" s="254">
        <v>0</v>
      </c>
      <c r="F41" s="254">
        <v>10</v>
      </c>
      <c r="G41" s="254">
        <v>10</v>
      </c>
    </row>
    <row r="42" spans="1:11" ht="15" customHeight="1" thickTop="1" thickBot="1" x14ac:dyDescent="0.25">
      <c r="A42" s="253" t="s">
        <v>56</v>
      </c>
      <c r="B42" s="254">
        <v>2</v>
      </c>
      <c r="C42" s="255">
        <v>25</v>
      </c>
      <c r="D42" s="254">
        <v>27</v>
      </c>
      <c r="E42" s="254">
        <v>2</v>
      </c>
      <c r="F42" s="254">
        <v>25</v>
      </c>
      <c r="G42" s="254">
        <v>27</v>
      </c>
    </row>
    <row r="43" spans="1:11" s="251" customFormat="1" ht="15" customHeight="1" thickTop="1" thickBot="1" x14ac:dyDescent="0.25">
      <c r="A43" s="222" t="s">
        <v>5</v>
      </c>
      <c r="B43" s="223">
        <v>8918</v>
      </c>
      <c r="C43" s="224">
        <v>19357</v>
      </c>
      <c r="D43" s="717">
        <v>28275</v>
      </c>
      <c r="E43" s="722">
        <v>10065</v>
      </c>
      <c r="F43" s="722">
        <v>23228</v>
      </c>
      <c r="G43" s="717">
        <v>33293</v>
      </c>
      <c r="H43" s="250"/>
      <c r="I43" s="250"/>
      <c r="J43" s="250"/>
      <c r="K43" s="250"/>
    </row>
    <row r="44" spans="1:11" s="262" customFormat="1" ht="24.75" customHeight="1" thickTop="1" x14ac:dyDescent="0.2">
      <c r="A44" s="919" t="s">
        <v>499</v>
      </c>
      <c r="B44" s="920"/>
      <c r="C44" s="920"/>
      <c r="D44" s="920"/>
      <c r="E44" s="920"/>
      <c r="F44" s="920"/>
      <c r="G44" s="920"/>
      <c r="H44" s="261"/>
      <c r="I44" s="261"/>
      <c r="J44" s="261"/>
      <c r="K44" s="261"/>
    </row>
    <row r="45" spans="1:11" s="262" customFormat="1" ht="20.25" customHeight="1" x14ac:dyDescent="0.2">
      <c r="A45" s="921" t="s">
        <v>305</v>
      </c>
      <c r="B45" s="921"/>
      <c r="C45" s="921"/>
      <c r="D45" s="921"/>
      <c r="E45" s="921"/>
      <c r="F45" s="921"/>
      <c r="G45" s="263"/>
      <c r="H45" s="261"/>
      <c r="I45" s="261"/>
      <c r="J45" s="261"/>
      <c r="K45" s="261"/>
    </row>
    <row r="46" spans="1:11" ht="14.25" customHeight="1" x14ac:dyDescent="0.25">
      <c r="A46" s="463" t="s">
        <v>464</v>
      </c>
    </row>
  </sheetData>
  <mergeCells count="5">
    <mergeCell ref="A44:G44"/>
    <mergeCell ref="A45:F45"/>
    <mergeCell ref="A1:G1"/>
    <mergeCell ref="B2:D2"/>
    <mergeCell ref="E2:G2"/>
  </mergeCells>
  <printOptions horizontalCentered="1"/>
  <pageMargins left="0.39370078740157483" right="0.39370078740157483" top="0.39370078740157483" bottom="0.39370078740157483" header="0.31496062992125984" footer="0.31496062992125984"/>
  <pageSetup paperSize="9" scale="76" fitToWidth="0" orientation="landscape" r:id="rId1"/>
  <headerFooter>
    <oddFooter>&amp;R&amp;[13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
  <sheetViews>
    <sheetView showGridLines="0" view="pageBreakPreview" zoomScaleNormal="100" zoomScaleSheetLayoutView="100" workbookViewId="0">
      <selection sqref="A1:P1"/>
    </sheetView>
  </sheetViews>
  <sheetFormatPr defaultColWidth="9.140625" defaultRowHeight="15" x14ac:dyDescent="0.25"/>
  <cols>
    <col min="1" max="1" width="7.5703125" style="19" customWidth="1"/>
    <col min="2" max="14" width="9.140625" style="19"/>
    <col min="15" max="15" width="22.5703125" style="19" customWidth="1"/>
    <col min="16" max="19" width="9.140625" style="19"/>
    <col min="20" max="20" width="11.5703125" style="19" customWidth="1"/>
    <col min="21" max="16384" width="9.140625" style="19"/>
  </cols>
  <sheetData>
    <row r="1" spans="1:26" ht="15" customHeight="1" x14ac:dyDescent="0.25">
      <c r="A1" s="928" t="s">
        <v>548</v>
      </c>
      <c r="B1" s="928"/>
      <c r="C1" s="928"/>
      <c r="D1" s="928"/>
      <c r="E1" s="928"/>
      <c r="F1" s="928"/>
      <c r="G1" s="928"/>
      <c r="H1" s="928"/>
      <c r="I1" s="928"/>
      <c r="J1" s="928"/>
      <c r="K1" s="928"/>
      <c r="L1" s="928"/>
      <c r="M1" s="928"/>
      <c r="N1" s="928"/>
      <c r="O1" s="928"/>
      <c r="P1" s="928"/>
      <c r="Q1" s="362"/>
      <c r="R1" s="362"/>
      <c r="S1" s="362"/>
      <c r="T1" s="362"/>
    </row>
    <row r="2" spans="1:26" x14ac:dyDescent="0.25">
      <c r="A2" s="86"/>
      <c r="B2" s="86"/>
      <c r="C2" s="86"/>
      <c r="D2" s="86"/>
      <c r="E2" s="86"/>
      <c r="F2" s="86"/>
      <c r="G2" s="86"/>
      <c r="H2" s="86"/>
      <c r="I2" s="86"/>
      <c r="J2" s="86"/>
    </row>
    <row r="3" spans="1:26" x14ac:dyDescent="0.25">
      <c r="A3" s="86"/>
      <c r="B3" s="86"/>
      <c r="C3" s="86"/>
      <c r="D3" s="86"/>
      <c r="E3" s="86"/>
      <c r="F3" s="86"/>
      <c r="G3" s="86"/>
      <c r="H3" s="86"/>
      <c r="I3" s="86"/>
      <c r="J3" s="86"/>
      <c r="P3" s="87"/>
      <c r="Q3" s="87"/>
      <c r="R3" s="87"/>
      <c r="S3" s="87"/>
      <c r="T3" s="87"/>
    </row>
    <row r="4" spans="1:26" x14ac:dyDescent="0.25">
      <c r="P4" s="87"/>
      <c r="Q4" s="87"/>
      <c r="R4" s="87"/>
      <c r="S4" s="87"/>
      <c r="T4" s="87"/>
    </row>
    <row r="5" spans="1:26" ht="26.25" customHeight="1" x14ac:dyDescent="0.25">
      <c r="P5" s="87"/>
      <c r="Q5" s="87"/>
      <c r="R5" s="87"/>
      <c r="S5" s="87"/>
      <c r="T5" s="87"/>
    </row>
    <row r="6" spans="1:26" x14ac:dyDescent="0.25">
      <c r="P6" s="87"/>
      <c r="Q6" s="87"/>
      <c r="R6" s="87"/>
      <c r="S6" s="87"/>
      <c r="T6" s="87"/>
    </row>
    <row r="7" spans="1:26" x14ac:dyDescent="0.25">
      <c r="P7" s="87"/>
      <c r="Q7" s="87"/>
      <c r="R7" s="87"/>
      <c r="S7" s="87"/>
      <c r="T7" s="87"/>
    </row>
    <row r="8" spans="1:26" x14ac:dyDescent="0.25">
      <c r="P8" s="87"/>
      <c r="Q8" s="87"/>
      <c r="R8" s="87"/>
      <c r="S8" s="87"/>
      <c r="T8" s="87"/>
    </row>
    <row r="9" spans="1:26" x14ac:dyDescent="0.25">
      <c r="L9" s="36"/>
      <c r="M9" s="36"/>
      <c r="N9" s="36"/>
      <c r="O9" s="36"/>
      <c r="P9" s="87"/>
      <c r="Q9" s="87"/>
      <c r="R9" s="87"/>
      <c r="S9" s="87"/>
      <c r="T9" s="87"/>
      <c r="W9" s="927" t="s">
        <v>308</v>
      </c>
      <c r="X9" s="927"/>
      <c r="Y9" s="927"/>
      <c r="Z9" s="927"/>
    </row>
    <row r="10" spans="1:26" ht="15.75" thickBot="1" x14ac:dyDescent="0.3">
      <c r="P10" s="87"/>
      <c r="Q10" s="87"/>
      <c r="R10" s="87"/>
      <c r="S10" s="87"/>
      <c r="T10" s="87"/>
      <c r="W10" s="112" t="s">
        <v>309</v>
      </c>
      <c r="X10" s="113"/>
      <c r="Y10" s="113"/>
      <c r="Z10" s="113"/>
    </row>
    <row r="11" spans="1:26" ht="38.25" thickTop="1" thickBot="1" x14ac:dyDescent="0.3">
      <c r="P11" s="87"/>
      <c r="Q11" s="87"/>
      <c r="R11" s="87"/>
      <c r="S11" s="87"/>
      <c r="T11" s="87"/>
      <c r="W11" s="121" t="s">
        <v>310</v>
      </c>
      <c r="X11" s="114" t="s">
        <v>105</v>
      </c>
      <c r="Y11" s="115" t="s">
        <v>311</v>
      </c>
    </row>
    <row r="12" spans="1:26" ht="24.75" thickTop="1" x14ac:dyDescent="0.25">
      <c r="W12" s="116" t="s">
        <v>6</v>
      </c>
      <c r="X12" s="117">
        <v>84</v>
      </c>
      <c r="Y12" s="123">
        <v>12</v>
      </c>
    </row>
    <row r="13" spans="1:26" x14ac:dyDescent="0.25">
      <c r="W13" s="118" t="s">
        <v>7</v>
      </c>
      <c r="X13" s="119">
        <v>902</v>
      </c>
      <c r="Y13" s="124">
        <v>14</v>
      </c>
    </row>
    <row r="14" spans="1:26" x14ac:dyDescent="0.25">
      <c r="W14" s="118" t="s">
        <v>195</v>
      </c>
      <c r="X14" s="742">
        <v>2407</v>
      </c>
      <c r="Y14" s="124">
        <v>16</v>
      </c>
    </row>
    <row r="15" spans="1:26" x14ac:dyDescent="0.25">
      <c r="W15" s="118" t="s">
        <v>196</v>
      </c>
      <c r="X15" s="119">
        <v>852</v>
      </c>
      <c r="Y15" s="124">
        <v>24</v>
      </c>
    </row>
    <row r="16" spans="1:26" x14ac:dyDescent="0.25">
      <c r="W16" s="118" t="s">
        <v>197</v>
      </c>
      <c r="X16" s="119">
        <v>140</v>
      </c>
      <c r="Y16" s="124">
        <v>25</v>
      </c>
    </row>
    <row r="18" spans="1:24" s="228" customFormat="1" ht="17.25" customHeight="1" x14ac:dyDescent="0.25">
      <c r="A18" s="275" t="s">
        <v>464</v>
      </c>
      <c r="L18" s="227"/>
      <c r="M18" s="227"/>
      <c r="N18" s="227"/>
      <c r="O18" s="227"/>
    </row>
    <row r="19" spans="1:24" x14ac:dyDescent="0.25">
      <c r="T19" s="741" t="s">
        <v>308</v>
      </c>
      <c r="U19" s="741"/>
      <c r="V19" s="741"/>
      <c r="W19" s="741"/>
      <c r="X19" s="732"/>
    </row>
    <row r="20" spans="1:24" ht="15" customHeight="1" thickBot="1" x14ac:dyDescent="0.3">
      <c r="T20" s="733" t="s">
        <v>496</v>
      </c>
      <c r="U20" s="732"/>
      <c r="V20" s="732"/>
      <c r="W20" s="732"/>
      <c r="X20" s="732"/>
    </row>
    <row r="21" spans="1:24" ht="16.5" thickTop="1" thickBot="1" x14ac:dyDescent="0.3">
      <c r="T21" s="740" t="s">
        <v>500</v>
      </c>
      <c r="U21" s="734" t="s">
        <v>497</v>
      </c>
      <c r="V21" s="735" t="s">
        <v>498</v>
      </c>
      <c r="W21" s="736" t="s">
        <v>311</v>
      </c>
      <c r="X21" s="732"/>
    </row>
    <row r="22" spans="1:24" ht="15.75" thickTop="1" x14ac:dyDescent="0.25">
      <c r="T22" s="737" t="s">
        <v>495</v>
      </c>
      <c r="U22" s="723">
        <v>1719.0000000000005</v>
      </c>
      <c r="V22" s="724">
        <v>84</v>
      </c>
      <c r="W22" s="725">
        <v>12</v>
      </c>
      <c r="X22" s="732"/>
    </row>
    <row r="23" spans="1:24" x14ac:dyDescent="0.25">
      <c r="T23" s="738" t="s">
        <v>492</v>
      </c>
      <c r="U23" s="726">
        <v>20447.999999999967</v>
      </c>
      <c r="V23" s="727">
        <v>902</v>
      </c>
      <c r="W23" s="728">
        <v>14</v>
      </c>
      <c r="X23" s="732"/>
    </row>
    <row r="24" spans="1:24" x14ac:dyDescent="0.25">
      <c r="T24" s="738" t="s">
        <v>501</v>
      </c>
      <c r="U24" s="726">
        <v>59893.000000000138</v>
      </c>
      <c r="V24" s="727">
        <v>2407</v>
      </c>
      <c r="W24" s="728">
        <v>16</v>
      </c>
      <c r="X24" s="732"/>
    </row>
    <row r="25" spans="1:24" x14ac:dyDescent="0.25">
      <c r="T25" s="738" t="s">
        <v>502</v>
      </c>
      <c r="U25" s="726">
        <v>27685.000000000015</v>
      </c>
      <c r="V25" s="727">
        <v>852</v>
      </c>
      <c r="W25" s="728">
        <v>24</v>
      </c>
      <c r="X25" s="732"/>
    </row>
    <row r="26" spans="1:24" x14ac:dyDescent="0.25">
      <c r="T26" s="738" t="s">
        <v>503</v>
      </c>
      <c r="U26" s="726">
        <v>5490.9999999999964</v>
      </c>
      <c r="V26" s="727">
        <v>140</v>
      </c>
      <c r="W26" s="728">
        <v>25</v>
      </c>
      <c r="X26" s="732"/>
    </row>
    <row r="27" spans="1:24" ht="15.75" thickBot="1" x14ac:dyDescent="0.3">
      <c r="T27" s="739" t="s">
        <v>5</v>
      </c>
      <c r="U27" s="729">
        <v>115235.99999999993</v>
      </c>
      <c r="V27" s="730">
        <v>4385</v>
      </c>
      <c r="W27" s="731">
        <v>17</v>
      </c>
      <c r="X27" s="732"/>
    </row>
    <row r="28" spans="1:24" ht="15.75" thickTop="1" x14ac:dyDescent="0.25"/>
  </sheetData>
  <mergeCells count="2">
    <mergeCell ref="W9:Z9"/>
    <mergeCell ref="A1:P1"/>
  </mergeCells>
  <printOptions horizontalCentered="1"/>
  <pageMargins left="0.70866141732283472" right="0.70866141732283472" top="0.74803149606299213" bottom="0.74803149606299213" header="0.31496062992125984" footer="0.31496062992125984"/>
  <pageSetup paperSize="9" scale="87" fitToHeight="0" orientation="landscape" r:id="rId1"/>
  <headerFooter>
    <oddFooter>&amp;R&amp;[14</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
  <sheetViews>
    <sheetView showGridLines="0" view="pageBreakPreview" zoomScaleNormal="100" zoomScaleSheetLayoutView="100" workbookViewId="0">
      <selection sqref="A1:D1"/>
    </sheetView>
  </sheetViews>
  <sheetFormatPr defaultColWidth="9.140625" defaultRowHeight="15.75" customHeight="1" x14ac:dyDescent="0.25"/>
  <cols>
    <col min="1" max="1" width="75.7109375" style="71" bestFit="1" customWidth="1"/>
    <col min="2" max="2" width="15.7109375" style="62" customWidth="1"/>
    <col min="3" max="3" width="18" style="62" customWidth="1"/>
    <col min="4" max="4" width="15.7109375" style="62" customWidth="1"/>
    <col min="5" max="23" width="9.140625" style="269"/>
    <col min="24" max="16384" width="9.140625" style="19"/>
  </cols>
  <sheetData>
    <row r="1" spans="1:23" s="1" customFormat="1" ht="27.75" customHeight="1" thickTop="1" thickBot="1" x14ac:dyDescent="0.3">
      <c r="A1" s="910" t="s">
        <v>549</v>
      </c>
      <c r="B1" s="910"/>
      <c r="C1" s="910"/>
      <c r="D1" s="910"/>
      <c r="E1" s="264"/>
      <c r="F1" s="10"/>
      <c r="G1" s="10"/>
      <c r="H1" s="10"/>
      <c r="I1" s="10"/>
      <c r="J1" s="10"/>
      <c r="K1" s="10"/>
      <c r="L1" s="10"/>
      <c r="M1" s="10"/>
      <c r="N1" s="10"/>
      <c r="O1" s="10"/>
      <c r="P1" s="10"/>
      <c r="Q1" s="10"/>
      <c r="R1" s="10"/>
      <c r="S1" s="10"/>
      <c r="T1" s="10"/>
      <c r="U1" s="10"/>
      <c r="V1" s="10"/>
      <c r="W1" s="10"/>
    </row>
    <row r="2" spans="1:23" s="198" customFormat="1" ht="46.5" customHeight="1" thickTop="1" thickBot="1" x14ac:dyDescent="0.3">
      <c r="A2" s="367" t="s">
        <v>273</v>
      </c>
      <c r="B2" s="312" t="s">
        <v>57</v>
      </c>
      <c r="C2" s="437" t="s">
        <v>58</v>
      </c>
      <c r="D2" s="436" t="s">
        <v>59</v>
      </c>
      <c r="E2" s="266"/>
      <c r="F2" s="266"/>
      <c r="G2" s="266"/>
      <c r="H2" s="266"/>
      <c r="I2" s="266"/>
      <c r="J2" s="266"/>
      <c r="K2" s="266"/>
      <c r="L2" s="266"/>
      <c r="M2" s="266"/>
      <c r="N2" s="266"/>
      <c r="O2" s="266"/>
      <c r="P2" s="266"/>
      <c r="Q2" s="266"/>
      <c r="R2" s="266"/>
      <c r="S2" s="266"/>
      <c r="T2" s="266"/>
      <c r="U2" s="266"/>
      <c r="V2" s="266"/>
      <c r="W2" s="266"/>
    </row>
    <row r="3" spans="1:23" s="231" customFormat="1" ht="15" customHeight="1" thickTop="1" thickBot="1" x14ac:dyDescent="0.3">
      <c r="A3" s="424" t="s">
        <v>261</v>
      </c>
      <c r="B3" s="429">
        <v>6809</v>
      </c>
      <c r="C3" s="438">
        <v>380</v>
      </c>
      <c r="D3" s="438">
        <v>13</v>
      </c>
      <c r="E3" s="267"/>
      <c r="F3" s="267"/>
      <c r="G3" s="267"/>
      <c r="H3" s="267"/>
      <c r="I3" s="267"/>
      <c r="J3" s="267"/>
      <c r="K3" s="267"/>
      <c r="L3" s="267"/>
      <c r="M3" s="267"/>
      <c r="N3" s="267"/>
      <c r="O3" s="267"/>
      <c r="P3" s="267"/>
      <c r="Q3" s="267"/>
      <c r="R3" s="267"/>
      <c r="S3" s="267"/>
      <c r="T3" s="267"/>
      <c r="U3" s="267"/>
      <c r="V3" s="267"/>
      <c r="W3" s="267"/>
    </row>
    <row r="4" spans="1:23" s="13" customFormat="1" ht="15" customHeight="1" thickTop="1" thickBot="1" x14ac:dyDescent="0.3">
      <c r="A4" s="426" t="s">
        <v>255</v>
      </c>
      <c r="B4" s="422">
        <v>20856</v>
      </c>
      <c r="C4" s="439">
        <v>447</v>
      </c>
      <c r="D4" s="439">
        <v>36</v>
      </c>
      <c r="E4" s="268"/>
      <c r="F4" s="268"/>
      <c r="G4" s="268"/>
      <c r="H4" s="268"/>
      <c r="I4" s="268"/>
      <c r="J4" s="268"/>
      <c r="K4" s="268"/>
      <c r="L4" s="268"/>
      <c r="M4" s="268"/>
      <c r="N4" s="268"/>
      <c r="O4" s="268"/>
      <c r="P4" s="268"/>
      <c r="Q4" s="268"/>
      <c r="R4" s="268"/>
      <c r="S4" s="268"/>
      <c r="T4" s="268"/>
      <c r="U4" s="268"/>
      <c r="V4" s="268"/>
      <c r="W4" s="268"/>
    </row>
    <row r="5" spans="1:23" s="231" customFormat="1" ht="15" customHeight="1" thickTop="1" thickBot="1" x14ac:dyDescent="0.3">
      <c r="A5" s="424" t="s">
        <v>264</v>
      </c>
      <c r="B5" s="429">
        <v>8183</v>
      </c>
      <c r="C5" s="438">
        <v>286</v>
      </c>
      <c r="D5" s="438">
        <v>20</v>
      </c>
      <c r="E5" s="267"/>
      <c r="F5" s="267"/>
      <c r="G5" s="267"/>
      <c r="H5" s="267"/>
      <c r="I5" s="267"/>
      <c r="J5" s="267"/>
      <c r="K5" s="267"/>
      <c r="L5" s="267"/>
      <c r="M5" s="267"/>
      <c r="N5" s="267"/>
      <c r="O5" s="267"/>
      <c r="P5" s="267"/>
      <c r="Q5" s="267"/>
      <c r="R5" s="267"/>
      <c r="S5" s="267"/>
      <c r="T5" s="267"/>
      <c r="U5" s="267"/>
      <c r="V5" s="267"/>
      <c r="W5" s="267"/>
    </row>
    <row r="6" spans="1:23" s="13" customFormat="1" ht="15" customHeight="1" thickTop="1" thickBot="1" x14ac:dyDescent="0.3">
      <c r="A6" s="426" t="s">
        <v>256</v>
      </c>
      <c r="B6" s="422">
        <v>17115</v>
      </c>
      <c r="C6" s="439">
        <v>598</v>
      </c>
      <c r="D6" s="439">
        <v>15.5</v>
      </c>
      <c r="E6" s="268"/>
      <c r="F6" s="268"/>
      <c r="G6" s="268"/>
      <c r="H6" s="268"/>
      <c r="I6" s="268"/>
      <c r="J6" s="268"/>
      <c r="K6" s="268"/>
      <c r="L6" s="268"/>
      <c r="M6" s="268"/>
      <c r="N6" s="268"/>
      <c r="O6" s="268"/>
      <c r="P6" s="268"/>
      <c r="Q6" s="268"/>
      <c r="R6" s="268"/>
      <c r="S6" s="268"/>
      <c r="T6" s="268"/>
      <c r="U6" s="268"/>
      <c r="V6" s="268"/>
      <c r="W6" s="268"/>
    </row>
    <row r="7" spans="1:23" s="231" customFormat="1" ht="15" customHeight="1" thickTop="1" thickBot="1" x14ac:dyDescent="0.3">
      <c r="A7" s="424" t="s">
        <v>262</v>
      </c>
      <c r="B7" s="429">
        <v>11139</v>
      </c>
      <c r="C7" s="438">
        <v>590</v>
      </c>
      <c r="D7" s="438">
        <v>14</v>
      </c>
      <c r="E7" s="267"/>
      <c r="F7" s="267"/>
      <c r="G7" s="267"/>
      <c r="H7" s="267"/>
      <c r="I7" s="267"/>
      <c r="J7" s="267"/>
      <c r="K7" s="267"/>
      <c r="L7" s="267"/>
      <c r="M7" s="267"/>
      <c r="N7" s="267"/>
      <c r="O7" s="267"/>
      <c r="P7" s="267"/>
      <c r="Q7" s="267"/>
      <c r="R7" s="267"/>
      <c r="S7" s="267"/>
      <c r="T7" s="267"/>
      <c r="U7" s="267"/>
      <c r="V7" s="267"/>
      <c r="W7" s="267"/>
    </row>
    <row r="8" spans="1:23" s="13" customFormat="1" ht="15" customHeight="1" thickTop="1" thickBot="1" x14ac:dyDescent="0.3">
      <c r="A8" s="426" t="s">
        <v>257</v>
      </c>
      <c r="B8" s="422">
        <v>7991</v>
      </c>
      <c r="C8" s="439">
        <v>232</v>
      </c>
      <c r="D8" s="439">
        <v>26</v>
      </c>
      <c r="E8" s="268"/>
      <c r="F8" s="268"/>
      <c r="G8" s="268"/>
      <c r="H8" s="268"/>
      <c r="I8" s="268"/>
      <c r="J8" s="268"/>
      <c r="K8" s="268"/>
      <c r="L8" s="268"/>
      <c r="M8" s="268"/>
      <c r="N8" s="268"/>
      <c r="O8" s="268"/>
      <c r="P8" s="268"/>
      <c r="Q8" s="268"/>
      <c r="R8" s="268"/>
      <c r="S8" s="268"/>
      <c r="T8" s="268"/>
      <c r="U8" s="268"/>
      <c r="V8" s="268"/>
      <c r="W8" s="268"/>
    </row>
    <row r="9" spans="1:23" s="198" customFormat="1" ht="16.5" thickTop="1" thickBot="1" x14ac:dyDescent="0.3">
      <c r="A9" s="424" t="s">
        <v>260</v>
      </c>
      <c r="B9" s="429">
        <v>14482</v>
      </c>
      <c r="C9" s="438">
        <v>566</v>
      </c>
      <c r="D9" s="438">
        <v>17</v>
      </c>
      <c r="E9" s="266"/>
      <c r="F9" s="266"/>
      <c r="G9" s="266"/>
      <c r="H9" s="266"/>
      <c r="I9" s="266"/>
      <c r="J9" s="266"/>
      <c r="K9" s="266"/>
      <c r="L9" s="266"/>
      <c r="M9" s="266"/>
      <c r="N9" s="266"/>
      <c r="O9" s="266"/>
      <c r="P9" s="266"/>
      <c r="Q9" s="266"/>
      <c r="R9" s="266"/>
      <c r="S9" s="266"/>
      <c r="T9" s="266"/>
      <c r="U9" s="266"/>
      <c r="V9" s="266"/>
      <c r="W9" s="266"/>
    </row>
    <row r="10" spans="1:23" ht="15.75" customHeight="1" thickTop="1" thickBot="1" x14ac:dyDescent="0.3">
      <c r="A10" s="426" t="s">
        <v>263</v>
      </c>
      <c r="B10" s="422">
        <v>15122</v>
      </c>
      <c r="C10" s="439">
        <v>674</v>
      </c>
      <c r="D10" s="439">
        <v>16</v>
      </c>
    </row>
    <row r="11" spans="1:23" ht="15.75" customHeight="1" thickTop="1" thickBot="1" x14ac:dyDescent="0.3">
      <c r="A11" s="424" t="s">
        <v>258</v>
      </c>
      <c r="B11" s="429">
        <v>13539</v>
      </c>
      <c r="C11" s="438">
        <v>612</v>
      </c>
      <c r="D11" s="438">
        <v>15</v>
      </c>
    </row>
    <row r="12" spans="1:23" ht="15.75" customHeight="1" thickTop="1" thickBot="1" x14ac:dyDescent="0.3">
      <c r="A12" s="431" t="s">
        <v>5</v>
      </c>
      <c r="B12" s="432">
        <v>115236</v>
      </c>
      <c r="C12" s="432">
        <v>4385</v>
      </c>
      <c r="D12" s="432">
        <v>17</v>
      </c>
    </row>
    <row r="13" spans="1:23" s="36" customFormat="1" ht="18.75" customHeight="1" thickTop="1" x14ac:dyDescent="0.25">
      <c r="A13" s="275" t="s">
        <v>464</v>
      </c>
      <c r="B13" s="62"/>
      <c r="C13" s="62"/>
      <c r="D13" s="62"/>
      <c r="E13" s="270"/>
      <c r="F13" s="271"/>
      <c r="G13" s="271"/>
      <c r="H13" s="271"/>
      <c r="I13" s="271"/>
      <c r="J13" s="271"/>
      <c r="K13" s="271"/>
      <c r="L13" s="271"/>
      <c r="M13" s="271"/>
      <c r="N13" s="271"/>
      <c r="O13" s="271"/>
      <c r="P13" s="271"/>
      <c r="Q13" s="271"/>
      <c r="R13" s="271"/>
      <c r="S13" s="271"/>
      <c r="T13" s="271"/>
      <c r="U13" s="271"/>
      <c r="V13" s="271"/>
      <c r="W13" s="271"/>
    </row>
    <row r="14" spans="1:23" ht="15.75" customHeight="1" x14ac:dyDescent="0.25">
      <c r="E14" s="270"/>
    </row>
  </sheetData>
  <mergeCells count="1">
    <mergeCell ref="A1:D1"/>
  </mergeCells>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
  <sheetViews>
    <sheetView showGridLines="0" view="pageBreakPreview" zoomScaleNormal="100" zoomScaleSheetLayoutView="100" workbookViewId="0">
      <selection activeCell="D11" sqref="D11"/>
    </sheetView>
  </sheetViews>
  <sheetFormatPr defaultColWidth="9.140625" defaultRowHeight="15" x14ac:dyDescent="0.25"/>
  <cols>
    <col min="1" max="1" width="15.28515625" style="40" customWidth="1"/>
    <col min="2" max="2" width="11.42578125" style="40" customWidth="1"/>
    <col min="3" max="4" width="9.140625" style="40"/>
    <col min="5" max="5" width="10" style="40" customWidth="1"/>
    <col min="6" max="6" width="8.5703125" style="40" customWidth="1"/>
    <col min="7" max="7" width="9.140625" style="40"/>
    <col min="8" max="8" width="10" style="40" customWidth="1"/>
    <col min="9" max="9" width="8.42578125" style="40" customWidth="1"/>
    <col min="10" max="10" width="9.140625" style="40"/>
    <col min="11" max="11" width="10.140625" style="40" customWidth="1"/>
    <col min="12" max="12" width="8.42578125" style="40" customWidth="1"/>
    <col min="13" max="16384" width="9.140625" style="40"/>
  </cols>
  <sheetData>
    <row r="1" spans="1:15" ht="22.5" customHeight="1" thickBot="1" x14ac:dyDescent="0.3">
      <c r="A1" s="929" t="s">
        <v>550</v>
      </c>
      <c r="B1" s="930"/>
      <c r="C1" s="930"/>
      <c r="D1" s="930"/>
      <c r="E1" s="930"/>
      <c r="F1" s="930"/>
      <c r="G1" s="930"/>
      <c r="H1" s="930"/>
      <c r="I1" s="930"/>
      <c r="J1" s="930"/>
      <c r="K1" s="930"/>
      <c r="L1" s="930"/>
      <c r="M1" s="931"/>
    </row>
    <row r="2" spans="1:15" s="272" customFormat="1" ht="35.25" customHeight="1" thickTop="1" thickBot="1" x14ac:dyDescent="0.3">
      <c r="A2" s="273"/>
      <c r="B2" s="933" t="s">
        <v>60</v>
      </c>
      <c r="C2" s="934"/>
      <c r="D2" s="935"/>
      <c r="E2" s="936" t="s">
        <v>7</v>
      </c>
      <c r="F2" s="937"/>
      <c r="G2" s="938"/>
      <c r="H2" s="933" t="s">
        <v>239</v>
      </c>
      <c r="I2" s="934"/>
      <c r="J2" s="934"/>
      <c r="K2" s="939" t="s">
        <v>63</v>
      </c>
      <c r="L2" s="934"/>
      <c r="M2" s="940"/>
    </row>
    <row r="3" spans="1:15" s="49" customFormat="1" ht="32.25" customHeight="1" thickTop="1" thickBot="1" x14ac:dyDescent="0.3">
      <c r="A3" s="535"/>
      <c r="B3" s="278" t="s">
        <v>324</v>
      </c>
      <c r="C3" s="279" t="s">
        <v>325</v>
      </c>
      <c r="D3" s="279" t="s">
        <v>5</v>
      </c>
      <c r="E3" s="279" t="s">
        <v>277</v>
      </c>
      <c r="F3" s="279" t="s">
        <v>323</v>
      </c>
      <c r="G3" s="279" t="s">
        <v>5</v>
      </c>
      <c r="H3" s="279" t="s">
        <v>324</v>
      </c>
      <c r="I3" s="279" t="s">
        <v>325</v>
      </c>
      <c r="J3" s="279" t="s">
        <v>5</v>
      </c>
      <c r="K3" s="536" t="s">
        <v>277</v>
      </c>
      <c r="L3" s="522" t="s">
        <v>323</v>
      </c>
      <c r="M3" s="537" t="s">
        <v>5</v>
      </c>
    </row>
    <row r="4" spans="1:15" s="49" customFormat="1" ht="22.5" customHeight="1" thickTop="1" thickBot="1" x14ac:dyDescent="0.3">
      <c r="A4" s="538" t="s">
        <v>61</v>
      </c>
      <c r="B4" s="539" t="s">
        <v>619</v>
      </c>
      <c r="C4" s="540">
        <v>25</v>
      </c>
      <c r="D4" s="540">
        <v>27</v>
      </c>
      <c r="E4" s="540">
        <v>6</v>
      </c>
      <c r="F4" s="540">
        <v>1275</v>
      </c>
      <c r="G4" s="540">
        <f>E4+F4</f>
        <v>1281</v>
      </c>
      <c r="H4" s="540">
        <v>70</v>
      </c>
      <c r="I4" s="540">
        <v>6204</v>
      </c>
      <c r="J4" s="540">
        <f>H4+I4</f>
        <v>6274</v>
      </c>
      <c r="K4" s="539">
        <v>78</v>
      </c>
      <c r="L4" s="541">
        <v>7504</v>
      </c>
      <c r="M4" s="542">
        <f>K4+L4</f>
        <v>7582</v>
      </c>
    </row>
    <row r="5" spans="1:15" s="49" customFormat="1" ht="23.25" customHeight="1" thickTop="1" thickBot="1" x14ac:dyDescent="0.3">
      <c r="A5" s="543" t="s">
        <v>62</v>
      </c>
      <c r="B5" s="544">
        <v>2366</v>
      </c>
      <c r="C5" s="545">
        <v>198</v>
      </c>
      <c r="D5" s="545">
        <v>2564</v>
      </c>
      <c r="E5" s="545">
        <v>2807</v>
      </c>
      <c r="F5" s="545">
        <v>4858</v>
      </c>
      <c r="G5" s="545">
        <f>E5+F5</f>
        <v>7665</v>
      </c>
      <c r="H5" s="545">
        <v>3639</v>
      </c>
      <c r="I5" s="545">
        <v>6363</v>
      </c>
      <c r="J5" s="545">
        <f>H5+I5</f>
        <v>10002</v>
      </c>
      <c r="K5" s="545">
        <v>8812</v>
      </c>
      <c r="L5" s="545">
        <v>11419</v>
      </c>
      <c r="M5" s="546">
        <f>K5+L5</f>
        <v>20231</v>
      </c>
    </row>
    <row r="6" spans="1:15" s="49" customFormat="1" ht="22.5" customHeight="1" thickTop="1" thickBot="1" x14ac:dyDescent="0.3">
      <c r="A6" s="547" t="s">
        <v>5</v>
      </c>
      <c r="B6" s="548">
        <v>2368</v>
      </c>
      <c r="C6" s="549">
        <v>223</v>
      </c>
      <c r="D6" s="549">
        <v>2591</v>
      </c>
      <c r="E6" s="549">
        <v>2813</v>
      </c>
      <c r="F6" s="549">
        <v>6133</v>
      </c>
      <c r="G6" s="549">
        <f>E6+F6</f>
        <v>8946</v>
      </c>
      <c r="H6" s="549">
        <v>3709</v>
      </c>
      <c r="I6" s="549">
        <v>12567</v>
      </c>
      <c r="J6" s="549">
        <f>H6+I6</f>
        <v>16276</v>
      </c>
      <c r="K6" s="549">
        <v>8890</v>
      </c>
      <c r="L6" s="549">
        <v>18923</v>
      </c>
      <c r="M6" s="550">
        <f>K6+L6</f>
        <v>27813</v>
      </c>
    </row>
    <row r="7" spans="1:15" s="49" customFormat="1" ht="22.5" customHeight="1" thickTop="1" x14ac:dyDescent="0.25">
      <c r="A7" s="932" t="s">
        <v>305</v>
      </c>
      <c r="B7" s="932"/>
      <c r="C7" s="932"/>
      <c r="D7" s="932"/>
      <c r="E7" s="932"/>
      <c r="F7" s="932"/>
      <c r="G7" s="932"/>
      <c r="H7" s="932"/>
      <c r="I7" s="932"/>
      <c r="J7" s="932"/>
      <c r="K7" s="932"/>
      <c r="L7" s="932"/>
      <c r="M7" s="932"/>
    </row>
    <row r="8" spans="1:15" s="66" customFormat="1" ht="14.25" customHeight="1" x14ac:dyDescent="0.25">
      <c r="A8" s="440" t="s">
        <v>464</v>
      </c>
      <c r="B8" s="531"/>
      <c r="C8" s="531"/>
      <c r="D8" s="531"/>
      <c r="E8" s="531"/>
      <c r="F8" s="531"/>
      <c r="G8" s="531"/>
      <c r="H8" s="531"/>
      <c r="I8" s="531"/>
      <c r="J8" s="531"/>
      <c r="K8" s="531"/>
      <c r="L8" s="531"/>
      <c r="M8" s="531"/>
      <c r="O8" s="67"/>
    </row>
  </sheetData>
  <mergeCells count="6">
    <mergeCell ref="A1:M1"/>
    <mergeCell ref="A7:M7"/>
    <mergeCell ref="B2:D2"/>
    <mergeCell ref="E2:G2"/>
    <mergeCell ref="H2:J2"/>
    <mergeCell ref="K2:M2"/>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view="pageBreakPreview" zoomScaleNormal="100" zoomScaleSheetLayoutView="100" workbookViewId="0">
      <selection activeCell="B35" sqref="B35"/>
    </sheetView>
  </sheetViews>
  <sheetFormatPr defaultColWidth="9.140625" defaultRowHeight="16.5" customHeight="1" x14ac:dyDescent="0.25"/>
  <cols>
    <col min="1" max="1" width="31.140625" style="1" customWidth="1"/>
    <col min="2" max="2" width="8.5703125" style="11" customWidth="1"/>
    <col min="3" max="3" width="8.28515625" style="11" customWidth="1"/>
    <col min="4" max="4" width="8" style="11" customWidth="1"/>
    <col min="5" max="5" width="8.85546875" style="11" customWidth="1"/>
    <col min="6" max="6" width="9.42578125" style="11" customWidth="1"/>
    <col min="7" max="7" width="7.5703125" style="11" customWidth="1"/>
    <col min="8" max="9" width="8.28515625" style="11" customWidth="1"/>
    <col min="10" max="10" width="7.7109375" style="11" customWidth="1"/>
    <col min="11" max="11" width="8" style="11" customWidth="1"/>
    <col min="12" max="12" width="9.140625" style="11" customWidth="1"/>
    <col min="13" max="13" width="8.85546875" style="11" customWidth="1"/>
    <col min="14" max="16384" width="9.140625" style="1"/>
  </cols>
  <sheetData>
    <row r="1" spans="1:14" ht="16.5" customHeight="1" thickBot="1" x14ac:dyDescent="0.3">
      <c r="A1" s="941" t="s">
        <v>551</v>
      </c>
      <c r="B1" s="942"/>
      <c r="C1" s="942"/>
      <c r="D1" s="942"/>
      <c r="E1" s="942"/>
      <c r="F1" s="942"/>
      <c r="G1" s="942"/>
      <c r="H1" s="942"/>
      <c r="I1" s="942"/>
      <c r="J1" s="942"/>
      <c r="K1" s="942"/>
      <c r="L1" s="942"/>
      <c r="M1" s="942"/>
    </row>
    <row r="2" spans="1:14" s="12" customFormat="1" ht="32.25" customHeight="1" thickTop="1" thickBot="1" x14ac:dyDescent="0.3">
      <c r="A2" s="409"/>
      <c r="B2" s="943" t="s">
        <v>60</v>
      </c>
      <c r="C2" s="944"/>
      <c r="D2" s="945"/>
      <c r="E2" s="946" t="s">
        <v>7</v>
      </c>
      <c r="F2" s="947"/>
      <c r="G2" s="948"/>
      <c r="H2" s="949" t="s">
        <v>239</v>
      </c>
      <c r="I2" s="950"/>
      <c r="J2" s="950"/>
      <c r="K2" s="943" t="s">
        <v>63</v>
      </c>
      <c r="L2" s="944"/>
      <c r="M2" s="945"/>
    </row>
    <row r="3" spans="1:14" s="11" customFormat="1" ht="46.5" thickTop="1" thickBot="1" x14ac:dyDescent="0.3">
      <c r="A3" s="274"/>
      <c r="B3" s="410" t="s">
        <v>277</v>
      </c>
      <c r="C3" s="312" t="s">
        <v>323</v>
      </c>
      <c r="D3" s="410" t="s">
        <v>19</v>
      </c>
      <c r="E3" s="410" t="s">
        <v>324</v>
      </c>
      <c r="F3" s="410" t="s">
        <v>325</v>
      </c>
      <c r="G3" s="312" t="s">
        <v>19</v>
      </c>
      <c r="H3" s="312" t="s">
        <v>277</v>
      </c>
      <c r="I3" s="312" t="s">
        <v>323</v>
      </c>
      <c r="J3" s="312" t="s">
        <v>19</v>
      </c>
      <c r="K3" s="410" t="s">
        <v>324</v>
      </c>
      <c r="L3" s="312" t="s">
        <v>325</v>
      </c>
      <c r="M3" s="491" t="s">
        <v>19</v>
      </c>
    </row>
    <row r="4" spans="1:14" s="231" customFormat="1" ht="15" customHeight="1" thickTop="1" thickBot="1" x14ac:dyDescent="0.3">
      <c r="A4" s="265" t="s">
        <v>64</v>
      </c>
      <c r="B4" s="747">
        <v>28</v>
      </c>
      <c r="C4" s="748" t="s">
        <v>619</v>
      </c>
      <c r="D4" s="749">
        <v>31</v>
      </c>
      <c r="E4" s="747" t="s">
        <v>619</v>
      </c>
      <c r="F4" s="748">
        <v>67</v>
      </c>
      <c r="G4" s="748">
        <v>71</v>
      </c>
      <c r="H4" s="747">
        <v>6</v>
      </c>
      <c r="I4" s="748">
        <v>102</v>
      </c>
      <c r="J4" s="750">
        <v>108</v>
      </c>
      <c r="K4" s="751">
        <v>38</v>
      </c>
      <c r="L4" s="748">
        <v>172</v>
      </c>
      <c r="M4" s="750">
        <v>210</v>
      </c>
      <c r="N4" s="267"/>
    </row>
    <row r="5" spans="1:14" s="13" customFormat="1" ht="15" customHeight="1" thickTop="1" thickBot="1" x14ac:dyDescent="0.3">
      <c r="A5" s="743" t="s">
        <v>65</v>
      </c>
      <c r="B5" s="752" t="s">
        <v>619</v>
      </c>
      <c r="C5" s="752">
        <v>0</v>
      </c>
      <c r="D5" s="752" t="s">
        <v>619</v>
      </c>
      <c r="E5" s="752">
        <v>0</v>
      </c>
      <c r="F5" s="752">
        <v>12</v>
      </c>
      <c r="G5" s="752">
        <v>12</v>
      </c>
      <c r="H5" s="752" t="s">
        <v>619</v>
      </c>
      <c r="I5" s="752">
        <v>14</v>
      </c>
      <c r="J5" s="752">
        <v>15</v>
      </c>
      <c r="K5" s="752" t="s">
        <v>619</v>
      </c>
      <c r="L5" s="752">
        <v>26</v>
      </c>
      <c r="M5" s="752">
        <v>28</v>
      </c>
      <c r="N5" s="268"/>
    </row>
    <row r="6" spans="1:14" s="231" customFormat="1" ht="15" customHeight="1" thickTop="1" thickBot="1" x14ac:dyDescent="0.3">
      <c r="A6" s="744" t="s">
        <v>66</v>
      </c>
      <c r="B6" s="753">
        <v>550</v>
      </c>
      <c r="C6" s="753">
        <v>0</v>
      </c>
      <c r="D6" s="753">
        <v>550</v>
      </c>
      <c r="E6" s="753">
        <v>66</v>
      </c>
      <c r="F6" s="753">
        <v>0</v>
      </c>
      <c r="G6" s="753">
        <v>66</v>
      </c>
      <c r="H6" s="753">
        <v>31</v>
      </c>
      <c r="I6" s="753">
        <v>0</v>
      </c>
      <c r="J6" s="753">
        <v>31</v>
      </c>
      <c r="K6" s="753">
        <v>647</v>
      </c>
      <c r="L6" s="753">
        <v>0</v>
      </c>
      <c r="M6" s="753">
        <v>647</v>
      </c>
      <c r="N6" s="267"/>
    </row>
    <row r="7" spans="1:14" s="13" customFormat="1" ht="15" customHeight="1" thickTop="1" thickBot="1" x14ac:dyDescent="0.3">
      <c r="A7" s="743" t="s">
        <v>67</v>
      </c>
      <c r="B7" s="752">
        <v>231</v>
      </c>
      <c r="C7" s="752">
        <v>0</v>
      </c>
      <c r="D7" s="752">
        <v>231</v>
      </c>
      <c r="E7" s="752">
        <v>27</v>
      </c>
      <c r="F7" s="752" t="s">
        <v>619</v>
      </c>
      <c r="G7" s="752">
        <v>28</v>
      </c>
      <c r="H7" s="752">
        <v>23</v>
      </c>
      <c r="I7" s="752">
        <v>0</v>
      </c>
      <c r="J7" s="752">
        <v>23</v>
      </c>
      <c r="K7" s="752">
        <v>281</v>
      </c>
      <c r="L7" s="752" t="s">
        <v>619</v>
      </c>
      <c r="M7" s="752">
        <v>282</v>
      </c>
      <c r="N7" s="268"/>
    </row>
    <row r="8" spans="1:14" s="231" customFormat="1" ht="15" customHeight="1" thickTop="1" thickBot="1" x14ac:dyDescent="0.3">
      <c r="A8" s="744" t="s">
        <v>68</v>
      </c>
      <c r="B8" s="753">
        <v>220</v>
      </c>
      <c r="C8" s="753">
        <v>0</v>
      </c>
      <c r="D8" s="753">
        <v>220</v>
      </c>
      <c r="E8" s="753">
        <v>39</v>
      </c>
      <c r="F8" s="753">
        <v>0</v>
      </c>
      <c r="G8" s="753">
        <v>39</v>
      </c>
      <c r="H8" s="753">
        <v>79</v>
      </c>
      <c r="I8" s="753">
        <v>0</v>
      </c>
      <c r="J8" s="753">
        <v>79</v>
      </c>
      <c r="K8" s="753">
        <v>338</v>
      </c>
      <c r="L8" s="753">
        <v>0</v>
      </c>
      <c r="M8" s="753">
        <v>338</v>
      </c>
      <c r="N8" s="267"/>
    </row>
    <row r="9" spans="1:14" s="13" customFormat="1" ht="30.75" customHeight="1" thickTop="1" thickBot="1" x14ac:dyDescent="0.3">
      <c r="A9" s="743" t="s">
        <v>69</v>
      </c>
      <c r="B9" s="752">
        <v>15</v>
      </c>
      <c r="C9" s="752">
        <v>0</v>
      </c>
      <c r="D9" s="752">
        <v>15</v>
      </c>
      <c r="E9" s="752">
        <v>0</v>
      </c>
      <c r="F9" s="752">
        <v>0</v>
      </c>
      <c r="G9" s="752">
        <v>0</v>
      </c>
      <c r="H9" s="752">
        <v>98</v>
      </c>
      <c r="I9" s="752">
        <v>9</v>
      </c>
      <c r="J9" s="752">
        <v>107</v>
      </c>
      <c r="K9" s="752">
        <v>113</v>
      </c>
      <c r="L9" s="752">
        <v>9</v>
      </c>
      <c r="M9" s="752">
        <v>122</v>
      </c>
      <c r="N9" s="268"/>
    </row>
    <row r="10" spans="1:14" s="198" customFormat="1" ht="15" customHeight="1" thickTop="1" thickBot="1" x14ac:dyDescent="0.3">
      <c r="A10" s="744" t="s">
        <v>70</v>
      </c>
      <c r="B10" s="753">
        <v>611</v>
      </c>
      <c r="C10" s="753">
        <v>18</v>
      </c>
      <c r="D10" s="753">
        <v>629</v>
      </c>
      <c r="E10" s="753">
        <v>839</v>
      </c>
      <c r="F10" s="753">
        <v>81</v>
      </c>
      <c r="G10" s="753">
        <v>920</v>
      </c>
      <c r="H10" s="753">
        <v>729</v>
      </c>
      <c r="I10" s="753">
        <v>49</v>
      </c>
      <c r="J10" s="753">
        <v>778</v>
      </c>
      <c r="K10" s="753">
        <v>2179</v>
      </c>
      <c r="L10" s="753">
        <v>148</v>
      </c>
      <c r="M10" s="753">
        <v>2327</v>
      </c>
      <c r="N10" s="266"/>
    </row>
    <row r="11" spans="1:14" s="19" customFormat="1" ht="15.75" customHeight="1" thickTop="1" thickBot="1" x14ac:dyDescent="0.3">
      <c r="A11" s="743" t="s">
        <v>71</v>
      </c>
      <c r="B11" s="752">
        <v>26</v>
      </c>
      <c r="C11" s="752">
        <v>0</v>
      </c>
      <c r="D11" s="752">
        <v>26</v>
      </c>
      <c r="E11" s="752" t="s">
        <v>619</v>
      </c>
      <c r="F11" s="752">
        <v>0</v>
      </c>
      <c r="G11" s="752" t="s">
        <v>619</v>
      </c>
      <c r="H11" s="752">
        <v>5</v>
      </c>
      <c r="I11" s="752">
        <v>0</v>
      </c>
      <c r="J11" s="752">
        <v>5</v>
      </c>
      <c r="K11" s="752">
        <v>32</v>
      </c>
      <c r="L11" s="752">
        <v>0</v>
      </c>
      <c r="M11" s="752">
        <v>32</v>
      </c>
      <c r="N11" s="269"/>
    </row>
    <row r="12" spans="1:14" s="19" customFormat="1" ht="15.75" customHeight="1" thickTop="1" thickBot="1" x14ac:dyDescent="0.3">
      <c r="A12" s="744" t="s">
        <v>321</v>
      </c>
      <c r="B12" s="753">
        <v>81</v>
      </c>
      <c r="C12" s="753" t="s">
        <v>619</v>
      </c>
      <c r="D12" s="753">
        <v>82</v>
      </c>
      <c r="E12" s="753">
        <v>130</v>
      </c>
      <c r="F12" s="753">
        <v>5</v>
      </c>
      <c r="G12" s="753">
        <v>135</v>
      </c>
      <c r="H12" s="753">
        <v>146</v>
      </c>
      <c r="I12" s="753">
        <v>5</v>
      </c>
      <c r="J12" s="753">
        <v>151</v>
      </c>
      <c r="K12" s="753">
        <v>357</v>
      </c>
      <c r="L12" s="753">
        <v>11</v>
      </c>
      <c r="M12" s="753">
        <v>368</v>
      </c>
      <c r="N12" s="269"/>
    </row>
    <row r="13" spans="1:14" s="19" customFormat="1" ht="15.75" customHeight="1" thickTop="1" thickBot="1" x14ac:dyDescent="0.3">
      <c r="A13" s="743" t="s">
        <v>73</v>
      </c>
      <c r="B13" s="752">
        <v>12</v>
      </c>
      <c r="C13" s="752">
        <v>0</v>
      </c>
      <c r="D13" s="752">
        <v>12</v>
      </c>
      <c r="E13" s="752" t="s">
        <v>619</v>
      </c>
      <c r="F13" s="752" t="s">
        <v>619</v>
      </c>
      <c r="G13" s="752" t="s">
        <v>619</v>
      </c>
      <c r="H13" s="752">
        <v>8</v>
      </c>
      <c r="I13" s="752">
        <v>0</v>
      </c>
      <c r="J13" s="752">
        <v>8</v>
      </c>
      <c r="K13" s="752">
        <v>21</v>
      </c>
      <c r="L13" s="752" t="s">
        <v>619</v>
      </c>
      <c r="M13" s="752">
        <v>22</v>
      </c>
      <c r="N13" s="269"/>
    </row>
    <row r="14" spans="1:14" s="231" customFormat="1" ht="15" customHeight="1" thickTop="1" thickBot="1" x14ac:dyDescent="0.3">
      <c r="A14" s="745" t="s">
        <v>240</v>
      </c>
      <c r="B14" s="753" t="s">
        <v>619</v>
      </c>
      <c r="C14" s="753">
        <v>0</v>
      </c>
      <c r="D14" s="753" t="s">
        <v>619</v>
      </c>
      <c r="E14" s="753" t="s">
        <v>619</v>
      </c>
      <c r="F14" s="753">
        <v>0</v>
      </c>
      <c r="G14" s="753" t="s">
        <v>619</v>
      </c>
      <c r="H14" s="753">
        <v>0</v>
      </c>
      <c r="I14" s="753">
        <v>0</v>
      </c>
      <c r="J14" s="753">
        <v>0</v>
      </c>
      <c r="K14" s="753" t="s">
        <v>619</v>
      </c>
      <c r="L14" s="753">
        <v>0</v>
      </c>
      <c r="M14" s="753" t="s">
        <v>619</v>
      </c>
      <c r="N14" s="267"/>
    </row>
    <row r="15" spans="1:14" s="13" customFormat="1" ht="15" customHeight="1" thickTop="1" thickBot="1" x14ac:dyDescent="0.3">
      <c r="A15" s="743" t="s">
        <v>75</v>
      </c>
      <c r="B15" s="752">
        <v>112</v>
      </c>
      <c r="C15" s="752">
        <v>0</v>
      </c>
      <c r="D15" s="752">
        <v>112</v>
      </c>
      <c r="E15" s="752">
        <v>143</v>
      </c>
      <c r="F15" s="752">
        <v>0</v>
      </c>
      <c r="G15" s="752">
        <v>143</v>
      </c>
      <c r="H15" s="752">
        <v>184</v>
      </c>
      <c r="I15" s="752" t="s">
        <v>619</v>
      </c>
      <c r="J15" s="752">
        <v>186</v>
      </c>
      <c r="K15" s="752">
        <v>439</v>
      </c>
      <c r="L15" s="752" t="s">
        <v>619</v>
      </c>
      <c r="M15" s="752">
        <v>441</v>
      </c>
      <c r="N15" s="268"/>
    </row>
    <row r="16" spans="1:14" s="231" customFormat="1" ht="15" customHeight="1" thickTop="1" thickBot="1" x14ac:dyDescent="0.3">
      <c r="A16" s="744" t="s">
        <v>76</v>
      </c>
      <c r="B16" s="753">
        <v>14</v>
      </c>
      <c r="C16" s="753" t="s">
        <v>619</v>
      </c>
      <c r="D16" s="753">
        <v>15</v>
      </c>
      <c r="E16" s="753">
        <v>62</v>
      </c>
      <c r="F16" s="753">
        <v>37</v>
      </c>
      <c r="G16" s="753">
        <v>99</v>
      </c>
      <c r="H16" s="753">
        <v>73</v>
      </c>
      <c r="I16" s="753">
        <v>48</v>
      </c>
      <c r="J16" s="753">
        <v>121</v>
      </c>
      <c r="K16" s="753">
        <v>149</v>
      </c>
      <c r="L16" s="753">
        <v>86</v>
      </c>
      <c r="M16" s="753">
        <v>235</v>
      </c>
      <c r="N16" s="267"/>
    </row>
    <row r="17" spans="1:14" s="13" customFormat="1" ht="15" customHeight="1" thickTop="1" thickBot="1" x14ac:dyDescent="0.3">
      <c r="A17" s="743" t="s">
        <v>77</v>
      </c>
      <c r="B17" s="752">
        <v>381</v>
      </c>
      <c r="C17" s="752">
        <v>5</v>
      </c>
      <c r="D17" s="752">
        <v>386</v>
      </c>
      <c r="E17" s="752">
        <v>1480</v>
      </c>
      <c r="F17" s="752">
        <v>272</v>
      </c>
      <c r="G17" s="752">
        <v>1752</v>
      </c>
      <c r="H17" s="752">
        <v>2286</v>
      </c>
      <c r="I17" s="752">
        <v>246</v>
      </c>
      <c r="J17" s="752">
        <v>2532</v>
      </c>
      <c r="K17" s="752">
        <v>4147</v>
      </c>
      <c r="L17" s="752">
        <v>523</v>
      </c>
      <c r="M17" s="752">
        <v>4670</v>
      </c>
      <c r="N17" s="268"/>
    </row>
    <row r="18" spans="1:14" s="231" customFormat="1" ht="15" customHeight="1" thickTop="1" thickBot="1" x14ac:dyDescent="0.3">
      <c r="A18" s="744" t="s">
        <v>78</v>
      </c>
      <c r="B18" s="753" t="s">
        <v>619</v>
      </c>
      <c r="C18" s="753" t="s">
        <v>620</v>
      </c>
      <c r="D18" s="753">
        <v>3</v>
      </c>
      <c r="E18" s="753">
        <v>0</v>
      </c>
      <c r="F18" s="753">
        <v>55</v>
      </c>
      <c r="G18" s="753">
        <v>55</v>
      </c>
      <c r="H18" s="753">
        <v>0</v>
      </c>
      <c r="I18" s="753">
        <v>14</v>
      </c>
      <c r="J18" s="753">
        <v>14</v>
      </c>
      <c r="K18" s="753">
        <v>1</v>
      </c>
      <c r="L18" s="753">
        <v>71</v>
      </c>
      <c r="M18" s="753">
        <v>72</v>
      </c>
      <c r="N18" s="267"/>
    </row>
    <row r="19" spans="1:14" s="13" customFormat="1" ht="15" customHeight="1" thickTop="1" thickBot="1" x14ac:dyDescent="0.3">
      <c r="A19" s="743" t="s">
        <v>79</v>
      </c>
      <c r="B19" s="752">
        <v>0</v>
      </c>
      <c r="C19" s="752">
        <v>31</v>
      </c>
      <c r="D19" s="752">
        <v>31</v>
      </c>
      <c r="E19" s="752" t="s">
        <v>619</v>
      </c>
      <c r="F19" s="752">
        <v>756</v>
      </c>
      <c r="G19" s="752">
        <v>759</v>
      </c>
      <c r="H19" s="752">
        <v>0</v>
      </c>
      <c r="I19" s="752">
        <v>678</v>
      </c>
      <c r="J19" s="752">
        <v>678</v>
      </c>
      <c r="K19" s="752" t="s">
        <v>619</v>
      </c>
      <c r="L19" s="752">
        <v>1465</v>
      </c>
      <c r="M19" s="752">
        <v>1468</v>
      </c>
      <c r="N19" s="268"/>
    </row>
    <row r="20" spans="1:14" s="198" customFormat="1" ht="15" customHeight="1" thickTop="1" thickBot="1" x14ac:dyDescent="0.3">
      <c r="A20" s="744" t="s">
        <v>80</v>
      </c>
      <c r="B20" s="753">
        <v>0</v>
      </c>
      <c r="C20" s="753">
        <v>36</v>
      </c>
      <c r="D20" s="753">
        <v>36</v>
      </c>
      <c r="E20" s="753">
        <v>0</v>
      </c>
      <c r="F20" s="753">
        <v>1783</v>
      </c>
      <c r="G20" s="753">
        <v>1783</v>
      </c>
      <c r="H20" s="753">
        <v>0</v>
      </c>
      <c r="I20" s="753">
        <v>6127</v>
      </c>
      <c r="J20" s="753">
        <v>6127</v>
      </c>
      <c r="K20" s="753">
        <v>0</v>
      </c>
      <c r="L20" s="753">
        <v>7946</v>
      </c>
      <c r="M20" s="753">
        <v>7946</v>
      </c>
      <c r="N20" s="266"/>
    </row>
    <row r="21" spans="1:14" s="19" customFormat="1" ht="15.75" customHeight="1" thickTop="1" thickBot="1" x14ac:dyDescent="0.3">
      <c r="A21" s="743" t="s">
        <v>81</v>
      </c>
      <c r="B21" s="752">
        <v>0</v>
      </c>
      <c r="C21" s="752">
        <v>5</v>
      </c>
      <c r="D21" s="752">
        <v>5</v>
      </c>
      <c r="E21" s="752">
        <v>0</v>
      </c>
      <c r="F21" s="752">
        <v>99</v>
      </c>
      <c r="G21" s="752">
        <v>99</v>
      </c>
      <c r="H21" s="752">
        <v>0</v>
      </c>
      <c r="I21" s="752">
        <v>473</v>
      </c>
      <c r="J21" s="752">
        <v>473</v>
      </c>
      <c r="K21" s="752">
        <v>0</v>
      </c>
      <c r="L21" s="752">
        <v>577</v>
      </c>
      <c r="M21" s="752">
        <v>577</v>
      </c>
      <c r="N21" s="269"/>
    </row>
    <row r="22" spans="1:14" s="19" customFormat="1" ht="15.75" customHeight="1" thickTop="1" thickBot="1" x14ac:dyDescent="0.3">
      <c r="A22" s="744" t="s">
        <v>158</v>
      </c>
      <c r="B22" s="753" t="s">
        <v>619</v>
      </c>
      <c r="C22" s="753" t="s">
        <v>619</v>
      </c>
      <c r="D22" s="753" t="s">
        <v>619</v>
      </c>
      <c r="E22" s="753" t="s">
        <v>619</v>
      </c>
      <c r="F22" s="753">
        <v>52</v>
      </c>
      <c r="G22" s="753">
        <v>53</v>
      </c>
      <c r="H22" s="753" t="s">
        <v>619</v>
      </c>
      <c r="I22" s="753">
        <v>721</v>
      </c>
      <c r="J22" s="753">
        <v>725</v>
      </c>
      <c r="K22" s="753">
        <v>6</v>
      </c>
      <c r="L22" s="753">
        <v>775</v>
      </c>
      <c r="M22" s="753">
        <v>781</v>
      </c>
      <c r="N22" s="269"/>
    </row>
    <row r="23" spans="1:14" s="19" customFormat="1" ht="15.75" customHeight="1" thickTop="1" thickBot="1" x14ac:dyDescent="0.3">
      <c r="A23" s="743" t="s">
        <v>83</v>
      </c>
      <c r="B23" s="752">
        <v>0</v>
      </c>
      <c r="C23" s="752" t="s">
        <v>619</v>
      </c>
      <c r="D23" s="752" t="s">
        <v>619</v>
      </c>
      <c r="E23" s="752">
        <v>0</v>
      </c>
      <c r="F23" s="752">
        <v>47</v>
      </c>
      <c r="G23" s="752">
        <v>47</v>
      </c>
      <c r="H23" s="752" t="s">
        <v>619</v>
      </c>
      <c r="I23" s="752">
        <v>428</v>
      </c>
      <c r="J23" s="752">
        <v>430</v>
      </c>
      <c r="K23" s="752" t="s">
        <v>619</v>
      </c>
      <c r="L23" s="752">
        <v>477</v>
      </c>
      <c r="M23" s="752">
        <v>479</v>
      </c>
      <c r="N23" s="269"/>
    </row>
    <row r="24" spans="1:14" s="231" customFormat="1" ht="15" customHeight="1" thickTop="1" thickBot="1" x14ac:dyDescent="0.3">
      <c r="A24" s="745" t="s">
        <v>84</v>
      </c>
      <c r="B24" s="753">
        <v>0</v>
      </c>
      <c r="C24" s="753">
        <v>7</v>
      </c>
      <c r="D24" s="753">
        <v>7</v>
      </c>
      <c r="E24" s="753">
        <v>0</v>
      </c>
      <c r="F24" s="753">
        <v>1034</v>
      </c>
      <c r="G24" s="753">
        <v>1034</v>
      </c>
      <c r="H24" s="753">
        <v>0</v>
      </c>
      <c r="I24" s="753">
        <v>1446</v>
      </c>
      <c r="J24" s="753">
        <v>1446</v>
      </c>
      <c r="K24" s="753">
        <v>0</v>
      </c>
      <c r="L24" s="753">
        <v>2487</v>
      </c>
      <c r="M24" s="753">
        <v>2487</v>
      </c>
      <c r="N24" s="267"/>
    </row>
    <row r="25" spans="1:14" s="13" customFormat="1" ht="15" customHeight="1" thickTop="1" thickBot="1" x14ac:dyDescent="0.3">
      <c r="A25" s="743" t="s">
        <v>85</v>
      </c>
      <c r="B25" s="752">
        <v>0</v>
      </c>
      <c r="C25" s="752" t="s">
        <v>619</v>
      </c>
      <c r="D25" s="752" t="s">
        <v>619</v>
      </c>
      <c r="E25" s="752">
        <v>0</v>
      </c>
      <c r="F25" s="752">
        <v>25</v>
      </c>
      <c r="G25" s="752">
        <v>25</v>
      </c>
      <c r="H25" s="752">
        <v>0</v>
      </c>
      <c r="I25" s="752">
        <v>10</v>
      </c>
      <c r="J25" s="752">
        <v>10</v>
      </c>
      <c r="K25" s="752">
        <v>0</v>
      </c>
      <c r="L25" s="752">
        <v>38</v>
      </c>
      <c r="M25" s="752">
        <v>38</v>
      </c>
      <c r="N25" s="268"/>
    </row>
    <row r="26" spans="1:14" s="231" customFormat="1" ht="15" customHeight="1" thickTop="1" thickBot="1" x14ac:dyDescent="0.3">
      <c r="A26" s="744" t="s">
        <v>86</v>
      </c>
      <c r="B26" s="753">
        <v>43</v>
      </c>
      <c r="C26" s="753">
        <v>15</v>
      </c>
      <c r="D26" s="753">
        <v>58</v>
      </c>
      <c r="E26" s="753">
        <v>7</v>
      </c>
      <c r="F26" s="753">
        <v>525</v>
      </c>
      <c r="G26" s="753">
        <v>532</v>
      </c>
      <c r="H26" s="753">
        <v>19</v>
      </c>
      <c r="I26" s="753">
        <v>1013</v>
      </c>
      <c r="J26" s="753">
        <v>1032</v>
      </c>
      <c r="K26" s="753">
        <v>69</v>
      </c>
      <c r="L26" s="753">
        <v>1553</v>
      </c>
      <c r="M26" s="753">
        <v>1622</v>
      </c>
      <c r="N26" s="267"/>
    </row>
    <row r="27" spans="1:14" s="13" customFormat="1" ht="15" customHeight="1" thickTop="1" thickBot="1" x14ac:dyDescent="0.3">
      <c r="A27" s="743" t="s">
        <v>87</v>
      </c>
      <c r="B27" s="752">
        <v>0</v>
      </c>
      <c r="C27" s="752">
        <v>0</v>
      </c>
      <c r="D27" s="752">
        <v>0</v>
      </c>
      <c r="E27" s="752" t="s">
        <v>619</v>
      </c>
      <c r="F27" s="752">
        <v>10</v>
      </c>
      <c r="G27" s="752">
        <v>11</v>
      </c>
      <c r="H27" s="752">
        <v>0</v>
      </c>
      <c r="I27" s="752">
        <v>7</v>
      </c>
      <c r="J27" s="752">
        <v>7</v>
      </c>
      <c r="K27" s="752" t="s">
        <v>619</v>
      </c>
      <c r="L27" s="752">
        <v>17</v>
      </c>
      <c r="M27" s="752">
        <v>18</v>
      </c>
      <c r="N27" s="268"/>
    </row>
    <row r="28" spans="1:14" s="231" customFormat="1" ht="15" customHeight="1" thickTop="1" thickBot="1" x14ac:dyDescent="0.3">
      <c r="A28" s="744" t="s">
        <v>88</v>
      </c>
      <c r="B28" s="753" t="s">
        <v>619</v>
      </c>
      <c r="C28" s="753">
        <v>0</v>
      </c>
      <c r="D28" s="753" t="s">
        <v>619</v>
      </c>
      <c r="E28" s="753">
        <v>0</v>
      </c>
      <c r="F28" s="753" t="s">
        <v>619</v>
      </c>
      <c r="G28" s="753" t="s">
        <v>619</v>
      </c>
      <c r="H28" s="753">
        <v>0</v>
      </c>
      <c r="I28" s="753" t="s">
        <v>619</v>
      </c>
      <c r="J28" s="753" t="s">
        <v>619</v>
      </c>
      <c r="K28" s="753" t="s">
        <v>619</v>
      </c>
      <c r="L28" s="753">
        <v>2</v>
      </c>
      <c r="M28" s="753">
        <v>3</v>
      </c>
      <c r="N28" s="267"/>
    </row>
    <row r="29" spans="1:14" s="13" customFormat="1" ht="15" customHeight="1" thickTop="1" thickBot="1" x14ac:dyDescent="0.3">
      <c r="A29" s="743" t="s">
        <v>89</v>
      </c>
      <c r="B29" s="752" t="s">
        <v>619</v>
      </c>
      <c r="C29" s="752">
        <v>28</v>
      </c>
      <c r="D29" s="752">
        <v>32</v>
      </c>
      <c r="E29" s="752">
        <v>0</v>
      </c>
      <c r="F29" s="752">
        <v>186</v>
      </c>
      <c r="G29" s="752">
        <v>186</v>
      </c>
      <c r="H29" s="752" t="s">
        <v>619</v>
      </c>
      <c r="I29" s="752">
        <v>141</v>
      </c>
      <c r="J29" s="752">
        <v>142</v>
      </c>
      <c r="K29" s="752">
        <v>5</v>
      </c>
      <c r="L29" s="752">
        <v>355</v>
      </c>
      <c r="M29" s="752">
        <v>360</v>
      </c>
      <c r="N29" s="268"/>
    </row>
    <row r="30" spans="1:14" s="198" customFormat="1" ht="15" customHeight="1" thickTop="1" thickBot="1" x14ac:dyDescent="0.3">
      <c r="A30" s="744" t="s">
        <v>90</v>
      </c>
      <c r="B30" s="753">
        <v>31</v>
      </c>
      <c r="C30" s="753" t="s">
        <v>619</v>
      </c>
      <c r="D30" s="753">
        <v>34</v>
      </c>
      <c r="E30" s="753">
        <v>5</v>
      </c>
      <c r="F30" s="753">
        <v>182</v>
      </c>
      <c r="G30" s="753">
        <v>187</v>
      </c>
      <c r="H30" s="753">
        <v>14</v>
      </c>
      <c r="I30" s="753">
        <v>382</v>
      </c>
      <c r="J30" s="753">
        <v>396</v>
      </c>
      <c r="K30" s="753">
        <v>50</v>
      </c>
      <c r="L30" s="753">
        <v>567</v>
      </c>
      <c r="M30" s="753">
        <v>617</v>
      </c>
      <c r="N30" s="266"/>
    </row>
    <row r="31" spans="1:14" s="19" customFormat="1" ht="15.75" customHeight="1" thickTop="1" thickBot="1" x14ac:dyDescent="0.3">
      <c r="A31" s="743" t="s">
        <v>91</v>
      </c>
      <c r="B31" s="752">
        <v>0</v>
      </c>
      <c r="C31" s="752">
        <v>0</v>
      </c>
      <c r="D31" s="752">
        <v>0</v>
      </c>
      <c r="E31" s="752">
        <v>0</v>
      </c>
      <c r="F31" s="752" t="s">
        <v>619</v>
      </c>
      <c r="G31" s="752" t="s">
        <v>619</v>
      </c>
      <c r="H31" s="752">
        <v>0</v>
      </c>
      <c r="I31" s="752">
        <v>8</v>
      </c>
      <c r="J31" s="752">
        <v>8</v>
      </c>
      <c r="K31" s="752">
        <v>0</v>
      </c>
      <c r="L31" s="752">
        <v>11</v>
      </c>
      <c r="M31" s="752">
        <v>11</v>
      </c>
      <c r="N31" s="269"/>
    </row>
    <row r="32" spans="1:14" s="19" customFormat="1" ht="15.75" customHeight="1" thickTop="1" thickBot="1" x14ac:dyDescent="0.3">
      <c r="A32" s="744" t="s">
        <v>92</v>
      </c>
      <c r="B32" s="753">
        <v>0</v>
      </c>
      <c r="C32" s="753">
        <v>8</v>
      </c>
      <c r="D32" s="753">
        <v>8</v>
      </c>
      <c r="E32" s="753">
        <v>0</v>
      </c>
      <c r="F32" s="753">
        <v>409</v>
      </c>
      <c r="G32" s="753">
        <v>409</v>
      </c>
      <c r="H32" s="753">
        <v>0</v>
      </c>
      <c r="I32" s="753">
        <v>245</v>
      </c>
      <c r="J32" s="753">
        <v>245</v>
      </c>
      <c r="K32" s="753">
        <v>0</v>
      </c>
      <c r="L32" s="753">
        <v>662</v>
      </c>
      <c r="M32" s="753">
        <v>662</v>
      </c>
      <c r="N32" s="269"/>
    </row>
    <row r="33" spans="1:14" s="19" customFormat="1" ht="15.75" customHeight="1" thickTop="1" thickBot="1" x14ac:dyDescent="0.3">
      <c r="A33" s="743" t="s">
        <v>93</v>
      </c>
      <c r="B33" s="752">
        <v>0</v>
      </c>
      <c r="C33" s="752" t="s">
        <v>619</v>
      </c>
      <c r="D33" s="752" t="s">
        <v>619</v>
      </c>
      <c r="E33" s="752">
        <v>0</v>
      </c>
      <c r="F33" s="752">
        <v>124</v>
      </c>
      <c r="G33" s="752">
        <v>124</v>
      </c>
      <c r="H33" s="752">
        <v>0</v>
      </c>
      <c r="I33" s="752">
        <v>33</v>
      </c>
      <c r="J33" s="752">
        <v>33</v>
      </c>
      <c r="K33" s="752">
        <v>0</v>
      </c>
      <c r="L33" s="752">
        <v>158</v>
      </c>
      <c r="M33" s="752">
        <v>158</v>
      </c>
      <c r="N33" s="269"/>
    </row>
    <row r="34" spans="1:14" s="19" customFormat="1" ht="15.75" customHeight="1" thickTop="1" thickBot="1" x14ac:dyDescent="0.3">
      <c r="A34" s="744" t="s">
        <v>94</v>
      </c>
      <c r="B34" s="753">
        <v>0</v>
      </c>
      <c r="C34" s="753" t="s">
        <v>619</v>
      </c>
      <c r="D34" s="753" t="s">
        <v>619</v>
      </c>
      <c r="E34" s="753" t="s">
        <v>619</v>
      </c>
      <c r="F34" s="753">
        <v>196</v>
      </c>
      <c r="G34" s="753">
        <v>198</v>
      </c>
      <c r="H34" s="753">
        <v>0</v>
      </c>
      <c r="I34" s="753">
        <v>81</v>
      </c>
      <c r="J34" s="753">
        <v>81</v>
      </c>
      <c r="K34" s="753" t="s">
        <v>619</v>
      </c>
      <c r="L34" s="753">
        <v>278</v>
      </c>
      <c r="M34" s="753">
        <v>280</v>
      </c>
      <c r="N34" s="269"/>
    </row>
    <row r="35" spans="1:14" s="19" customFormat="1" ht="15.75" customHeight="1" thickTop="1" thickBot="1" x14ac:dyDescent="0.3">
      <c r="A35" s="743" t="s">
        <v>95</v>
      </c>
      <c r="B35" s="752" t="s">
        <v>619</v>
      </c>
      <c r="C35" s="752">
        <v>51</v>
      </c>
      <c r="D35" s="752">
        <v>53</v>
      </c>
      <c r="E35" s="752">
        <v>0</v>
      </c>
      <c r="F35" s="752">
        <v>169</v>
      </c>
      <c r="G35" s="752">
        <v>169</v>
      </c>
      <c r="H35" s="752">
        <v>0</v>
      </c>
      <c r="I35" s="752">
        <v>283</v>
      </c>
      <c r="J35" s="752">
        <v>283</v>
      </c>
      <c r="K35" s="752" t="s">
        <v>619</v>
      </c>
      <c r="L35" s="752">
        <v>503</v>
      </c>
      <c r="M35" s="752">
        <v>505</v>
      </c>
      <c r="N35" s="269"/>
    </row>
    <row r="36" spans="1:14" s="11" customFormat="1" thickTop="1" thickBot="1" x14ac:dyDescent="0.3">
      <c r="A36" s="746" t="s">
        <v>5</v>
      </c>
      <c r="B36" s="805">
        <v>2367</v>
      </c>
      <c r="C36" s="805">
        <v>223</v>
      </c>
      <c r="D36" s="805">
        <v>2590</v>
      </c>
      <c r="E36" s="805">
        <v>2812</v>
      </c>
      <c r="F36" s="805">
        <v>6132</v>
      </c>
      <c r="G36" s="805">
        <v>8944</v>
      </c>
      <c r="H36" s="805">
        <v>3709</v>
      </c>
      <c r="I36" s="805">
        <v>12566</v>
      </c>
      <c r="J36" s="805">
        <v>16275</v>
      </c>
      <c r="K36" s="805">
        <v>8888</v>
      </c>
      <c r="L36" s="805">
        <v>18921</v>
      </c>
      <c r="M36" s="805">
        <v>27809</v>
      </c>
    </row>
    <row r="37" spans="1:14" s="3" customFormat="1" ht="21" customHeight="1" thickTop="1" x14ac:dyDescent="0.25">
      <c r="A37" s="921" t="s">
        <v>305</v>
      </c>
      <c r="B37" s="921"/>
      <c r="C37" s="921"/>
      <c r="D37" s="921"/>
      <c r="E37" s="921"/>
      <c r="F37" s="921"/>
      <c r="G37" s="921"/>
      <c r="H37" s="921"/>
      <c r="I37" s="921"/>
      <c r="J37" s="921"/>
      <c r="K37" s="921"/>
      <c r="L37" s="921"/>
      <c r="M37" s="921"/>
    </row>
    <row r="38" spans="1:14" ht="12" customHeight="1" x14ac:dyDescent="0.25">
      <c r="A38" s="275" t="s">
        <v>464</v>
      </c>
      <c r="B38" s="276"/>
      <c r="C38" s="276"/>
      <c r="D38" s="276"/>
      <c r="E38" s="276"/>
      <c r="F38" s="276"/>
      <c r="G38" s="276"/>
      <c r="H38" s="276"/>
      <c r="I38" s="276"/>
      <c r="J38" s="277"/>
      <c r="K38" s="276"/>
      <c r="L38" s="276"/>
      <c r="M38" s="276"/>
    </row>
  </sheetData>
  <mergeCells count="6">
    <mergeCell ref="A37:M37"/>
    <mergeCell ref="A1:M1"/>
    <mergeCell ref="B2:D2"/>
    <mergeCell ref="E2:G2"/>
    <mergeCell ref="H2:J2"/>
    <mergeCell ref="K2:M2"/>
  </mergeCells>
  <printOptions horizontalCentered="1"/>
  <pageMargins left="0.23622047244094491" right="0.23622047244094491" top="0.74803149606299213" bottom="0.74803149606299213" header="0.31496062992125984" footer="0.31496062992125984"/>
  <pageSetup paperSize="9" scale="77" orientation="landscape" r:id="rId1"/>
  <headerFooter>
    <oddFooter>&amp;R&amp;[17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38"/>
  <sheetViews>
    <sheetView view="pageBreakPreview" zoomScaleNormal="100" zoomScaleSheetLayoutView="100" workbookViewId="0">
      <selection activeCell="B17" sqref="B17"/>
    </sheetView>
  </sheetViews>
  <sheetFormatPr defaultColWidth="9.140625" defaultRowHeight="15" x14ac:dyDescent="0.25"/>
  <cols>
    <col min="1" max="1" width="12.42578125" style="804" customWidth="1"/>
    <col min="2" max="2" width="143.140625" style="602" customWidth="1"/>
    <col min="3" max="3" width="9.140625" style="864"/>
    <col min="4" max="16384" width="9.140625" style="527"/>
  </cols>
  <sheetData>
    <row r="1" spans="1:3" ht="15" customHeight="1" x14ac:dyDescent="0.25">
      <c r="A1" s="883" t="s">
        <v>418</v>
      </c>
      <c r="B1" s="884"/>
      <c r="C1" s="865" t="s">
        <v>532</v>
      </c>
    </row>
    <row r="2" spans="1:3" ht="15" customHeight="1" x14ac:dyDescent="0.25">
      <c r="A2" s="886" t="s">
        <v>511</v>
      </c>
      <c r="B2" s="886"/>
      <c r="C2" s="863"/>
    </row>
    <row r="3" spans="1:3" x14ac:dyDescent="0.25">
      <c r="A3" s="853" t="s">
        <v>419</v>
      </c>
      <c r="B3" s="862" t="s">
        <v>468</v>
      </c>
      <c r="C3" s="866">
        <v>1</v>
      </c>
    </row>
    <row r="4" spans="1:3" x14ac:dyDescent="0.25">
      <c r="A4" s="855" t="s">
        <v>420</v>
      </c>
      <c r="B4" s="856" t="s">
        <v>575</v>
      </c>
      <c r="C4" s="867">
        <v>2</v>
      </c>
    </row>
    <row r="5" spans="1:3" x14ac:dyDescent="0.25">
      <c r="A5" s="853" t="s">
        <v>421</v>
      </c>
      <c r="B5" s="869" t="s">
        <v>576</v>
      </c>
      <c r="C5" s="866">
        <v>3</v>
      </c>
    </row>
    <row r="6" spans="1:3" x14ac:dyDescent="0.25">
      <c r="A6" s="855" t="s">
        <v>422</v>
      </c>
      <c r="B6" s="856" t="s">
        <v>577</v>
      </c>
      <c r="C6" s="867">
        <v>4</v>
      </c>
    </row>
    <row r="7" spans="1:3" x14ac:dyDescent="0.25">
      <c r="A7" s="853" t="s">
        <v>423</v>
      </c>
      <c r="B7" s="862" t="s">
        <v>578</v>
      </c>
      <c r="C7" s="866">
        <v>5</v>
      </c>
    </row>
    <row r="8" spans="1:3" x14ac:dyDescent="0.25">
      <c r="A8" s="855" t="s">
        <v>424</v>
      </c>
      <c r="B8" s="856" t="s">
        <v>579</v>
      </c>
      <c r="C8" s="867">
        <v>6</v>
      </c>
    </row>
    <row r="9" spans="1:3" x14ac:dyDescent="0.25">
      <c r="A9" s="857" t="s">
        <v>425</v>
      </c>
      <c r="B9" s="854" t="s">
        <v>580</v>
      </c>
      <c r="C9" s="866">
        <v>7</v>
      </c>
    </row>
    <row r="10" spans="1:3" x14ac:dyDescent="0.25">
      <c r="A10" s="855" t="s">
        <v>426</v>
      </c>
      <c r="B10" s="856" t="s">
        <v>581</v>
      </c>
      <c r="C10" s="867">
        <v>8</v>
      </c>
    </row>
    <row r="11" spans="1:3" x14ac:dyDescent="0.25">
      <c r="A11" s="857" t="s">
        <v>427</v>
      </c>
      <c r="B11" s="854" t="s">
        <v>582</v>
      </c>
      <c r="C11" s="866">
        <v>9</v>
      </c>
    </row>
    <row r="12" spans="1:3" x14ac:dyDescent="0.25">
      <c r="A12" s="885" t="s">
        <v>512</v>
      </c>
      <c r="B12" s="885"/>
      <c r="C12" s="868"/>
    </row>
    <row r="13" spans="1:3" x14ac:dyDescent="0.25">
      <c r="A13" s="858" t="s">
        <v>428</v>
      </c>
      <c r="B13" s="861" t="s">
        <v>583</v>
      </c>
      <c r="C13" s="867">
        <v>10</v>
      </c>
    </row>
    <row r="14" spans="1:3" x14ac:dyDescent="0.25">
      <c r="A14" s="857" t="s">
        <v>429</v>
      </c>
      <c r="B14" s="854" t="s">
        <v>585</v>
      </c>
      <c r="C14" s="866">
        <v>11</v>
      </c>
    </row>
    <row r="15" spans="1:3" x14ac:dyDescent="0.25">
      <c r="A15" s="855" t="s">
        <v>430</v>
      </c>
      <c r="B15" s="856" t="s">
        <v>466</v>
      </c>
      <c r="C15" s="867">
        <v>12</v>
      </c>
    </row>
    <row r="16" spans="1:3" x14ac:dyDescent="0.25">
      <c r="A16" s="857" t="s">
        <v>431</v>
      </c>
      <c r="B16" s="854" t="s">
        <v>586</v>
      </c>
      <c r="C16" s="866">
        <v>13</v>
      </c>
    </row>
    <row r="17" spans="1:3" x14ac:dyDescent="0.25">
      <c r="A17" s="858" t="s">
        <v>432</v>
      </c>
      <c r="B17" s="861" t="s">
        <v>587</v>
      </c>
      <c r="C17" s="867">
        <v>14</v>
      </c>
    </row>
    <row r="18" spans="1:3" x14ac:dyDescent="0.25">
      <c r="A18" s="857" t="s">
        <v>433</v>
      </c>
      <c r="B18" s="854" t="s">
        <v>588</v>
      </c>
      <c r="C18" s="866">
        <v>15</v>
      </c>
    </row>
    <row r="19" spans="1:3" x14ac:dyDescent="0.25">
      <c r="A19" s="855" t="s">
        <v>434</v>
      </c>
      <c r="B19" s="859" t="s">
        <v>589</v>
      </c>
      <c r="C19" s="867">
        <v>16</v>
      </c>
    </row>
    <row r="20" spans="1:3" x14ac:dyDescent="0.25">
      <c r="A20" s="857" t="s">
        <v>435</v>
      </c>
      <c r="B20" s="860" t="s">
        <v>590</v>
      </c>
      <c r="C20" s="866">
        <v>17</v>
      </c>
    </row>
    <row r="21" spans="1:3" x14ac:dyDescent="0.25">
      <c r="A21" s="855" t="s">
        <v>436</v>
      </c>
      <c r="B21" s="859" t="s">
        <v>591</v>
      </c>
      <c r="C21" s="867">
        <v>18</v>
      </c>
    </row>
    <row r="22" spans="1:3" x14ac:dyDescent="0.25">
      <c r="A22" s="857" t="s">
        <v>437</v>
      </c>
      <c r="B22" s="854" t="s">
        <v>592</v>
      </c>
      <c r="C22" s="866">
        <v>19</v>
      </c>
    </row>
    <row r="23" spans="1:3" x14ac:dyDescent="0.25">
      <c r="A23" s="855" t="s">
        <v>438</v>
      </c>
      <c r="B23" s="859" t="s">
        <v>593</v>
      </c>
      <c r="C23" s="867">
        <v>20</v>
      </c>
    </row>
    <row r="24" spans="1:3" x14ac:dyDescent="0.25">
      <c r="A24" s="857" t="s">
        <v>439</v>
      </c>
      <c r="B24" s="860" t="s">
        <v>594</v>
      </c>
      <c r="C24" s="866">
        <v>21</v>
      </c>
    </row>
    <row r="25" spans="1:3" x14ac:dyDescent="0.25">
      <c r="A25" s="855" t="s">
        <v>440</v>
      </c>
      <c r="B25" s="859" t="s">
        <v>595</v>
      </c>
      <c r="C25" s="867">
        <v>22</v>
      </c>
    </row>
    <row r="26" spans="1:3" x14ac:dyDescent="0.25">
      <c r="A26" s="857" t="s">
        <v>441</v>
      </c>
      <c r="B26" s="860" t="s">
        <v>596</v>
      </c>
      <c r="C26" s="866">
        <v>23</v>
      </c>
    </row>
    <row r="27" spans="1:3" x14ac:dyDescent="0.25">
      <c r="A27" s="885" t="s">
        <v>513</v>
      </c>
      <c r="B27" s="885"/>
      <c r="C27" s="868"/>
    </row>
    <row r="28" spans="1:3" x14ac:dyDescent="0.25">
      <c r="A28" s="858" t="s">
        <v>442</v>
      </c>
      <c r="B28" s="861" t="s">
        <v>597</v>
      </c>
      <c r="C28" s="867">
        <v>24</v>
      </c>
    </row>
    <row r="29" spans="1:3" x14ac:dyDescent="0.25">
      <c r="A29" s="857" t="s">
        <v>443</v>
      </c>
      <c r="B29" s="854" t="s">
        <v>598</v>
      </c>
      <c r="C29" s="866">
        <v>25</v>
      </c>
    </row>
    <row r="30" spans="1:3" x14ac:dyDescent="0.25">
      <c r="A30" s="855" t="s">
        <v>444</v>
      </c>
      <c r="B30" s="856" t="s">
        <v>599</v>
      </c>
      <c r="C30" s="867">
        <v>26</v>
      </c>
    </row>
    <row r="31" spans="1:3" x14ac:dyDescent="0.25">
      <c r="A31" s="857" t="s">
        <v>445</v>
      </c>
      <c r="B31" s="854" t="s">
        <v>600</v>
      </c>
      <c r="C31" s="866">
        <v>27</v>
      </c>
    </row>
    <row r="32" spans="1:3" x14ac:dyDescent="0.25">
      <c r="A32" s="858" t="s">
        <v>446</v>
      </c>
      <c r="B32" s="861" t="s">
        <v>601</v>
      </c>
      <c r="C32" s="867">
        <v>28</v>
      </c>
    </row>
    <row r="33" spans="1:3" x14ac:dyDescent="0.25">
      <c r="A33" s="857" t="s">
        <v>447</v>
      </c>
      <c r="B33" s="854" t="s">
        <v>602</v>
      </c>
      <c r="C33" s="866">
        <v>29</v>
      </c>
    </row>
    <row r="34" spans="1:3" x14ac:dyDescent="0.25">
      <c r="A34" s="855" t="s">
        <v>448</v>
      </c>
      <c r="B34" s="856" t="s">
        <v>603</v>
      </c>
      <c r="C34" s="867">
        <v>30</v>
      </c>
    </row>
    <row r="35" spans="1:3" x14ac:dyDescent="0.25">
      <c r="A35" s="857" t="s">
        <v>449</v>
      </c>
      <c r="B35" s="854" t="s">
        <v>604</v>
      </c>
      <c r="C35" s="866">
        <v>31</v>
      </c>
    </row>
    <row r="36" spans="1:3" x14ac:dyDescent="0.25">
      <c r="A36" s="855" t="s">
        <v>450</v>
      </c>
      <c r="B36" s="856" t="s">
        <v>605</v>
      </c>
      <c r="C36" s="867">
        <v>32</v>
      </c>
    </row>
    <row r="37" spans="1:3" x14ac:dyDescent="0.25">
      <c r="A37" s="857" t="s">
        <v>451</v>
      </c>
      <c r="B37" s="854" t="s">
        <v>606</v>
      </c>
      <c r="C37" s="866">
        <v>33</v>
      </c>
    </row>
    <row r="38" spans="1:3" x14ac:dyDescent="0.25">
      <c r="A38" s="855" t="s">
        <v>452</v>
      </c>
      <c r="B38" s="856" t="s">
        <v>607</v>
      </c>
      <c r="C38" s="867">
        <v>34</v>
      </c>
    </row>
    <row r="39" spans="1:3" x14ac:dyDescent="0.25">
      <c r="A39" s="857" t="s">
        <v>453</v>
      </c>
      <c r="B39" s="854" t="s">
        <v>608</v>
      </c>
      <c r="C39" s="866">
        <v>35</v>
      </c>
    </row>
    <row r="40" spans="1:3" ht="18" customHeight="1" x14ac:dyDescent="0.25">
      <c r="A40" s="855" t="s">
        <v>454</v>
      </c>
      <c r="B40" s="856" t="s">
        <v>609</v>
      </c>
      <c r="C40" s="867">
        <v>36</v>
      </c>
    </row>
    <row r="41" spans="1:3" x14ac:dyDescent="0.25">
      <c r="A41" s="857" t="s">
        <v>455</v>
      </c>
      <c r="B41" s="854" t="s">
        <v>611</v>
      </c>
      <c r="C41" s="866">
        <v>37</v>
      </c>
    </row>
    <row r="42" spans="1:3" ht="18" customHeight="1" x14ac:dyDescent="0.25">
      <c r="A42" s="855" t="s">
        <v>456</v>
      </c>
      <c r="B42" s="856" t="s">
        <v>612</v>
      </c>
      <c r="C42" s="867">
        <v>38</v>
      </c>
    </row>
    <row r="43" spans="1:3" x14ac:dyDescent="0.25">
      <c r="A43" s="857" t="s">
        <v>457</v>
      </c>
      <c r="B43" s="854" t="s">
        <v>613</v>
      </c>
      <c r="C43" s="866">
        <v>39</v>
      </c>
    </row>
    <row r="44" spans="1:3" x14ac:dyDescent="0.25">
      <c r="A44" s="855" t="s">
        <v>458</v>
      </c>
      <c r="B44" s="856" t="s">
        <v>467</v>
      </c>
      <c r="C44" s="867">
        <v>40</v>
      </c>
    </row>
    <row r="45" spans="1:3" x14ac:dyDescent="0.25">
      <c r="A45" s="857" t="s">
        <v>459</v>
      </c>
      <c r="B45" s="854" t="s">
        <v>614</v>
      </c>
      <c r="C45" s="866">
        <v>41</v>
      </c>
    </row>
    <row r="46" spans="1:3" x14ac:dyDescent="0.25">
      <c r="A46" s="855" t="s">
        <v>460</v>
      </c>
      <c r="B46" s="856" t="s">
        <v>615</v>
      </c>
      <c r="C46" s="867">
        <v>42</v>
      </c>
    </row>
    <row r="47" spans="1:3" x14ac:dyDescent="0.25">
      <c r="A47" s="853" t="s">
        <v>461</v>
      </c>
      <c r="B47" s="862" t="s">
        <v>616</v>
      </c>
      <c r="C47" s="866">
        <v>43</v>
      </c>
    </row>
    <row r="48" spans="1:3" x14ac:dyDescent="0.25">
      <c r="A48" s="851"/>
      <c r="B48" s="852"/>
    </row>
    <row r="49" spans="1:2" x14ac:dyDescent="0.25">
      <c r="A49" s="851"/>
      <c r="B49" s="852"/>
    </row>
    <row r="50" spans="1:2" x14ac:dyDescent="0.25">
      <c r="A50" s="851"/>
      <c r="B50" s="852"/>
    </row>
    <row r="51" spans="1:2" x14ac:dyDescent="0.25">
      <c r="A51" s="851"/>
      <c r="B51" s="852"/>
    </row>
    <row r="52" spans="1:2" x14ac:dyDescent="0.25">
      <c r="A52" s="851"/>
      <c r="B52" s="852"/>
    </row>
    <row r="53" spans="1:2" x14ac:dyDescent="0.25">
      <c r="A53" s="851"/>
      <c r="B53" s="852"/>
    </row>
    <row r="54" spans="1:2" x14ac:dyDescent="0.25">
      <c r="A54" s="851"/>
      <c r="B54" s="852"/>
    </row>
    <row r="55" spans="1:2" x14ac:dyDescent="0.25">
      <c r="A55" s="851"/>
      <c r="B55" s="852"/>
    </row>
    <row r="56" spans="1:2" x14ac:dyDescent="0.25">
      <c r="A56" s="851"/>
      <c r="B56" s="852"/>
    </row>
    <row r="57" spans="1:2" x14ac:dyDescent="0.25">
      <c r="A57" s="851"/>
      <c r="B57" s="852"/>
    </row>
    <row r="58" spans="1:2" x14ac:dyDescent="0.25">
      <c r="A58" s="851"/>
      <c r="B58" s="852"/>
    </row>
    <row r="59" spans="1:2" x14ac:dyDescent="0.25">
      <c r="A59" s="851"/>
      <c r="B59" s="852"/>
    </row>
    <row r="60" spans="1:2" x14ac:dyDescent="0.25">
      <c r="A60" s="851"/>
      <c r="B60" s="852"/>
    </row>
    <row r="61" spans="1:2" x14ac:dyDescent="0.25">
      <c r="A61" s="851"/>
      <c r="B61" s="852"/>
    </row>
    <row r="62" spans="1:2" x14ac:dyDescent="0.25">
      <c r="A62" s="851"/>
      <c r="B62" s="852"/>
    </row>
    <row r="63" spans="1:2" x14ac:dyDescent="0.25">
      <c r="A63" s="851"/>
      <c r="B63" s="852"/>
    </row>
    <row r="64" spans="1:2" x14ac:dyDescent="0.25">
      <c r="A64" s="851"/>
      <c r="B64" s="852"/>
    </row>
    <row r="65" spans="1:2" x14ac:dyDescent="0.25">
      <c r="A65" s="851"/>
      <c r="B65" s="852"/>
    </row>
    <row r="66" spans="1:2" x14ac:dyDescent="0.25">
      <c r="A66" s="851"/>
      <c r="B66" s="852"/>
    </row>
    <row r="67" spans="1:2" x14ac:dyDescent="0.25">
      <c r="A67" s="851"/>
      <c r="B67" s="852"/>
    </row>
    <row r="68" spans="1:2" x14ac:dyDescent="0.25">
      <c r="A68" s="851"/>
      <c r="B68" s="852"/>
    </row>
    <row r="69" spans="1:2" x14ac:dyDescent="0.25">
      <c r="A69" s="851"/>
      <c r="B69" s="852"/>
    </row>
    <row r="70" spans="1:2" x14ac:dyDescent="0.25">
      <c r="A70" s="851"/>
      <c r="B70" s="852"/>
    </row>
    <row r="71" spans="1:2" x14ac:dyDescent="0.25">
      <c r="A71" s="851"/>
      <c r="B71" s="852"/>
    </row>
    <row r="72" spans="1:2" x14ac:dyDescent="0.25">
      <c r="A72" s="851"/>
      <c r="B72" s="852"/>
    </row>
    <row r="73" spans="1:2" x14ac:dyDescent="0.25">
      <c r="A73" s="851"/>
      <c r="B73" s="852"/>
    </row>
    <row r="74" spans="1:2" x14ac:dyDescent="0.25">
      <c r="A74" s="851"/>
      <c r="B74" s="852"/>
    </row>
    <row r="75" spans="1:2" x14ac:dyDescent="0.25">
      <c r="A75" s="851"/>
      <c r="B75" s="852"/>
    </row>
    <row r="76" spans="1:2" x14ac:dyDescent="0.25">
      <c r="A76" s="851"/>
      <c r="B76" s="852"/>
    </row>
    <row r="77" spans="1:2" x14ac:dyDescent="0.25">
      <c r="A77" s="851"/>
      <c r="B77" s="852"/>
    </row>
    <row r="78" spans="1:2" x14ac:dyDescent="0.25">
      <c r="A78" s="851"/>
      <c r="B78" s="852"/>
    </row>
    <row r="79" spans="1:2" x14ac:dyDescent="0.25">
      <c r="A79" s="851"/>
      <c r="B79" s="852"/>
    </row>
    <row r="80" spans="1:2" x14ac:dyDescent="0.25">
      <c r="A80" s="851"/>
      <c r="B80" s="852"/>
    </row>
    <row r="81" spans="1:2" x14ac:dyDescent="0.25">
      <c r="A81" s="851"/>
      <c r="B81" s="852"/>
    </row>
    <row r="82" spans="1:2" x14ac:dyDescent="0.25">
      <c r="A82" s="851"/>
      <c r="B82" s="852"/>
    </row>
    <row r="83" spans="1:2" x14ac:dyDescent="0.25">
      <c r="A83" s="851"/>
      <c r="B83" s="852"/>
    </row>
    <row r="84" spans="1:2" x14ac:dyDescent="0.25">
      <c r="A84" s="851"/>
      <c r="B84" s="852"/>
    </row>
    <row r="85" spans="1:2" x14ac:dyDescent="0.25">
      <c r="A85" s="851"/>
      <c r="B85" s="852"/>
    </row>
    <row r="86" spans="1:2" x14ac:dyDescent="0.25">
      <c r="A86" s="851"/>
      <c r="B86" s="852"/>
    </row>
    <row r="87" spans="1:2" x14ac:dyDescent="0.25">
      <c r="A87" s="851"/>
      <c r="B87" s="852"/>
    </row>
    <row r="88" spans="1:2" x14ac:dyDescent="0.25">
      <c r="A88" s="851"/>
      <c r="B88" s="852"/>
    </row>
    <row r="89" spans="1:2" x14ac:dyDescent="0.25">
      <c r="A89" s="851"/>
      <c r="B89" s="852"/>
    </row>
    <row r="90" spans="1:2" x14ac:dyDescent="0.25">
      <c r="A90" s="851"/>
      <c r="B90" s="852"/>
    </row>
    <row r="91" spans="1:2" x14ac:dyDescent="0.25">
      <c r="A91" s="851"/>
      <c r="B91" s="852"/>
    </row>
    <row r="92" spans="1:2" x14ac:dyDescent="0.25">
      <c r="A92" s="851"/>
      <c r="B92" s="852"/>
    </row>
    <row r="93" spans="1:2" x14ac:dyDescent="0.25">
      <c r="A93" s="851"/>
      <c r="B93" s="852"/>
    </row>
    <row r="94" spans="1:2" x14ac:dyDescent="0.25">
      <c r="A94" s="851"/>
      <c r="B94" s="852"/>
    </row>
    <row r="95" spans="1:2" x14ac:dyDescent="0.25">
      <c r="A95" s="851"/>
      <c r="B95" s="852"/>
    </row>
    <row r="96" spans="1:2" x14ac:dyDescent="0.25">
      <c r="A96" s="851"/>
      <c r="B96" s="852"/>
    </row>
    <row r="97" spans="1:2" x14ac:dyDescent="0.25">
      <c r="A97" s="851"/>
      <c r="B97" s="852"/>
    </row>
    <row r="98" spans="1:2" x14ac:dyDescent="0.25">
      <c r="A98" s="851"/>
      <c r="B98" s="852"/>
    </row>
    <row r="99" spans="1:2" x14ac:dyDescent="0.25">
      <c r="A99" s="851"/>
      <c r="B99" s="852"/>
    </row>
    <row r="100" spans="1:2" x14ac:dyDescent="0.25">
      <c r="A100" s="851"/>
      <c r="B100" s="852"/>
    </row>
    <row r="101" spans="1:2" x14ac:dyDescent="0.25">
      <c r="A101" s="851"/>
      <c r="B101" s="852"/>
    </row>
    <row r="102" spans="1:2" x14ac:dyDescent="0.25">
      <c r="A102" s="851"/>
      <c r="B102" s="852"/>
    </row>
    <row r="103" spans="1:2" x14ac:dyDescent="0.25">
      <c r="A103" s="851"/>
      <c r="B103" s="852"/>
    </row>
    <row r="104" spans="1:2" x14ac:dyDescent="0.25">
      <c r="A104" s="851"/>
      <c r="B104" s="852"/>
    </row>
    <row r="105" spans="1:2" x14ac:dyDescent="0.25">
      <c r="A105" s="851"/>
      <c r="B105" s="852"/>
    </row>
    <row r="106" spans="1:2" x14ac:dyDescent="0.25">
      <c r="A106" s="851"/>
      <c r="B106" s="852"/>
    </row>
    <row r="107" spans="1:2" x14ac:dyDescent="0.25">
      <c r="A107" s="851"/>
      <c r="B107" s="852"/>
    </row>
    <row r="108" spans="1:2" x14ac:dyDescent="0.25">
      <c r="A108" s="851"/>
      <c r="B108" s="852"/>
    </row>
    <row r="109" spans="1:2" x14ac:dyDescent="0.25">
      <c r="A109" s="851"/>
      <c r="B109" s="852"/>
    </row>
    <row r="110" spans="1:2" x14ac:dyDescent="0.25">
      <c r="A110" s="851"/>
      <c r="B110" s="852"/>
    </row>
    <row r="111" spans="1:2" x14ac:dyDescent="0.25">
      <c r="A111" s="851"/>
      <c r="B111" s="852"/>
    </row>
    <row r="112" spans="1:2" x14ac:dyDescent="0.25">
      <c r="A112" s="851"/>
      <c r="B112" s="852"/>
    </row>
    <row r="113" spans="1:2" x14ac:dyDescent="0.25">
      <c r="A113" s="851"/>
      <c r="B113" s="852"/>
    </row>
    <row r="114" spans="1:2" x14ac:dyDescent="0.25">
      <c r="A114" s="851"/>
      <c r="B114" s="852"/>
    </row>
    <row r="115" spans="1:2" x14ac:dyDescent="0.25">
      <c r="A115" s="851"/>
      <c r="B115" s="852"/>
    </row>
    <row r="116" spans="1:2" x14ac:dyDescent="0.25">
      <c r="A116" s="851"/>
      <c r="B116" s="852"/>
    </row>
    <row r="117" spans="1:2" x14ac:dyDescent="0.25">
      <c r="A117" s="851"/>
      <c r="B117" s="852"/>
    </row>
    <row r="118" spans="1:2" x14ac:dyDescent="0.25">
      <c r="A118" s="851"/>
      <c r="B118" s="852"/>
    </row>
    <row r="119" spans="1:2" x14ac:dyDescent="0.25">
      <c r="A119" s="851"/>
      <c r="B119" s="852"/>
    </row>
    <row r="120" spans="1:2" x14ac:dyDescent="0.25">
      <c r="A120" s="851"/>
      <c r="B120" s="852"/>
    </row>
    <row r="121" spans="1:2" x14ac:dyDescent="0.25">
      <c r="A121" s="851"/>
      <c r="B121" s="852"/>
    </row>
    <row r="122" spans="1:2" x14ac:dyDescent="0.25">
      <c r="A122" s="851"/>
      <c r="B122" s="852"/>
    </row>
    <row r="123" spans="1:2" x14ac:dyDescent="0.25">
      <c r="A123" s="851"/>
      <c r="B123" s="852"/>
    </row>
    <row r="124" spans="1:2" x14ac:dyDescent="0.25">
      <c r="A124" s="851"/>
      <c r="B124" s="852"/>
    </row>
    <row r="125" spans="1:2" x14ac:dyDescent="0.25">
      <c r="A125" s="851"/>
      <c r="B125" s="852"/>
    </row>
    <row r="126" spans="1:2" x14ac:dyDescent="0.25">
      <c r="A126" s="851"/>
      <c r="B126" s="852"/>
    </row>
    <row r="127" spans="1:2" x14ac:dyDescent="0.25">
      <c r="A127" s="851"/>
      <c r="B127" s="852"/>
    </row>
    <row r="128" spans="1:2" x14ac:dyDescent="0.25">
      <c r="A128" s="851"/>
      <c r="B128" s="852"/>
    </row>
    <row r="129" spans="1:2" x14ac:dyDescent="0.25">
      <c r="A129" s="851"/>
      <c r="B129" s="852"/>
    </row>
    <row r="130" spans="1:2" x14ac:dyDescent="0.25">
      <c r="A130" s="851"/>
      <c r="B130" s="852"/>
    </row>
    <row r="131" spans="1:2" x14ac:dyDescent="0.25">
      <c r="A131" s="851"/>
      <c r="B131" s="852"/>
    </row>
    <row r="132" spans="1:2" x14ac:dyDescent="0.25">
      <c r="A132" s="851"/>
      <c r="B132" s="852"/>
    </row>
    <row r="133" spans="1:2" x14ac:dyDescent="0.25">
      <c r="A133" s="851"/>
      <c r="B133" s="852"/>
    </row>
    <row r="134" spans="1:2" x14ac:dyDescent="0.25">
      <c r="A134" s="851"/>
      <c r="B134" s="852"/>
    </row>
    <row r="135" spans="1:2" x14ac:dyDescent="0.25">
      <c r="A135" s="851"/>
      <c r="B135" s="852"/>
    </row>
    <row r="136" spans="1:2" x14ac:dyDescent="0.25">
      <c r="A136" s="851"/>
      <c r="B136" s="852"/>
    </row>
    <row r="137" spans="1:2" x14ac:dyDescent="0.25">
      <c r="A137" s="851"/>
      <c r="B137" s="852"/>
    </row>
    <row r="138" spans="1:2" x14ac:dyDescent="0.25">
      <c r="A138" s="851"/>
      <c r="B138" s="852"/>
    </row>
    <row r="139" spans="1:2" x14ac:dyDescent="0.25">
      <c r="A139" s="851"/>
      <c r="B139" s="852"/>
    </row>
    <row r="140" spans="1:2" x14ac:dyDescent="0.25">
      <c r="A140" s="851"/>
      <c r="B140" s="852"/>
    </row>
    <row r="141" spans="1:2" x14ac:dyDescent="0.25">
      <c r="A141" s="851"/>
      <c r="B141" s="852"/>
    </row>
    <row r="142" spans="1:2" x14ac:dyDescent="0.25">
      <c r="A142" s="851"/>
      <c r="B142" s="852"/>
    </row>
    <row r="143" spans="1:2" x14ac:dyDescent="0.25">
      <c r="A143" s="851"/>
      <c r="B143" s="852"/>
    </row>
    <row r="144" spans="1:2" x14ac:dyDescent="0.25">
      <c r="A144" s="851"/>
      <c r="B144" s="852"/>
    </row>
    <row r="145" spans="1:2" x14ac:dyDescent="0.25">
      <c r="A145" s="851"/>
      <c r="B145" s="852"/>
    </row>
    <row r="146" spans="1:2" x14ac:dyDescent="0.25">
      <c r="A146" s="851"/>
      <c r="B146" s="852"/>
    </row>
    <row r="147" spans="1:2" x14ac:dyDescent="0.25">
      <c r="A147" s="851"/>
      <c r="B147" s="852"/>
    </row>
    <row r="148" spans="1:2" x14ac:dyDescent="0.25">
      <c r="A148" s="851"/>
      <c r="B148" s="852"/>
    </row>
    <row r="149" spans="1:2" x14ac:dyDescent="0.25">
      <c r="A149" s="851"/>
      <c r="B149" s="852"/>
    </row>
    <row r="150" spans="1:2" x14ac:dyDescent="0.25">
      <c r="A150" s="851"/>
      <c r="B150" s="852"/>
    </row>
    <row r="151" spans="1:2" x14ac:dyDescent="0.25">
      <c r="A151" s="851"/>
      <c r="B151" s="852"/>
    </row>
    <row r="152" spans="1:2" x14ac:dyDescent="0.25">
      <c r="A152" s="851"/>
      <c r="B152" s="852"/>
    </row>
    <row r="153" spans="1:2" x14ac:dyDescent="0.25">
      <c r="A153" s="851"/>
      <c r="B153" s="852"/>
    </row>
    <row r="154" spans="1:2" x14ac:dyDescent="0.25">
      <c r="A154" s="851"/>
      <c r="B154" s="852"/>
    </row>
    <row r="155" spans="1:2" x14ac:dyDescent="0.25">
      <c r="A155" s="851"/>
      <c r="B155" s="852"/>
    </row>
    <row r="156" spans="1:2" x14ac:dyDescent="0.25">
      <c r="A156" s="851"/>
      <c r="B156" s="852"/>
    </row>
    <row r="157" spans="1:2" x14ac:dyDescent="0.25">
      <c r="A157" s="851"/>
      <c r="B157" s="852"/>
    </row>
    <row r="158" spans="1:2" x14ac:dyDescent="0.25">
      <c r="A158" s="851"/>
      <c r="B158" s="852"/>
    </row>
    <row r="159" spans="1:2" x14ac:dyDescent="0.25">
      <c r="A159" s="851"/>
      <c r="B159" s="852"/>
    </row>
    <row r="160" spans="1:2" x14ac:dyDescent="0.25">
      <c r="A160" s="851"/>
      <c r="B160" s="852"/>
    </row>
    <row r="161" spans="1:2" x14ac:dyDescent="0.25">
      <c r="A161" s="851"/>
      <c r="B161" s="852"/>
    </row>
    <row r="162" spans="1:2" x14ac:dyDescent="0.25">
      <c r="A162" s="851"/>
      <c r="B162" s="852"/>
    </row>
    <row r="163" spans="1:2" x14ac:dyDescent="0.25">
      <c r="A163" s="851"/>
      <c r="B163" s="852"/>
    </row>
    <row r="164" spans="1:2" x14ac:dyDescent="0.25">
      <c r="A164" s="851"/>
      <c r="B164" s="852"/>
    </row>
    <row r="165" spans="1:2" x14ac:dyDescent="0.25">
      <c r="A165" s="851"/>
      <c r="B165" s="852"/>
    </row>
    <row r="166" spans="1:2" x14ac:dyDescent="0.25">
      <c r="A166" s="851"/>
      <c r="B166" s="852"/>
    </row>
    <row r="167" spans="1:2" x14ac:dyDescent="0.25">
      <c r="A167" s="851"/>
      <c r="B167" s="852"/>
    </row>
    <row r="168" spans="1:2" x14ac:dyDescent="0.25">
      <c r="A168" s="851"/>
      <c r="B168" s="852"/>
    </row>
    <row r="169" spans="1:2" x14ac:dyDescent="0.25">
      <c r="A169" s="851"/>
      <c r="B169" s="852"/>
    </row>
    <row r="170" spans="1:2" x14ac:dyDescent="0.25">
      <c r="A170" s="851"/>
      <c r="B170" s="852"/>
    </row>
    <row r="171" spans="1:2" x14ac:dyDescent="0.25">
      <c r="A171" s="851"/>
      <c r="B171" s="852"/>
    </row>
    <row r="172" spans="1:2" x14ac:dyDescent="0.25">
      <c r="A172" s="851"/>
      <c r="B172" s="852"/>
    </row>
    <row r="173" spans="1:2" x14ac:dyDescent="0.25">
      <c r="A173" s="851"/>
      <c r="B173" s="852"/>
    </row>
    <row r="174" spans="1:2" x14ac:dyDescent="0.25">
      <c r="A174" s="851"/>
      <c r="B174" s="852"/>
    </row>
    <row r="175" spans="1:2" x14ac:dyDescent="0.25">
      <c r="A175" s="851"/>
      <c r="B175" s="852"/>
    </row>
    <row r="176" spans="1:2" x14ac:dyDescent="0.25">
      <c r="A176" s="851"/>
      <c r="B176" s="852"/>
    </row>
    <row r="177" spans="1:2" x14ac:dyDescent="0.25">
      <c r="A177" s="851"/>
      <c r="B177" s="852"/>
    </row>
    <row r="178" spans="1:2" x14ac:dyDescent="0.25">
      <c r="A178" s="851"/>
      <c r="B178" s="852"/>
    </row>
    <row r="179" spans="1:2" x14ac:dyDescent="0.25">
      <c r="A179" s="851"/>
      <c r="B179" s="852"/>
    </row>
    <row r="180" spans="1:2" x14ac:dyDescent="0.25">
      <c r="A180" s="851"/>
      <c r="B180" s="852"/>
    </row>
    <row r="181" spans="1:2" x14ac:dyDescent="0.25">
      <c r="A181" s="851"/>
      <c r="B181" s="852"/>
    </row>
    <row r="182" spans="1:2" x14ac:dyDescent="0.25">
      <c r="A182" s="851"/>
      <c r="B182" s="852"/>
    </row>
    <row r="183" spans="1:2" x14ac:dyDescent="0.25">
      <c r="A183" s="851"/>
      <c r="B183" s="852"/>
    </row>
    <row r="184" spans="1:2" x14ac:dyDescent="0.25">
      <c r="A184" s="851"/>
      <c r="B184" s="852"/>
    </row>
    <row r="185" spans="1:2" x14ac:dyDescent="0.25">
      <c r="A185" s="851"/>
      <c r="B185" s="852"/>
    </row>
    <row r="186" spans="1:2" x14ac:dyDescent="0.25">
      <c r="A186" s="851"/>
      <c r="B186" s="852"/>
    </row>
    <row r="187" spans="1:2" x14ac:dyDescent="0.25">
      <c r="A187" s="851"/>
      <c r="B187" s="852"/>
    </row>
    <row r="188" spans="1:2" x14ac:dyDescent="0.25">
      <c r="A188" s="851"/>
      <c r="B188" s="852"/>
    </row>
    <row r="189" spans="1:2" x14ac:dyDescent="0.25">
      <c r="A189" s="851"/>
      <c r="B189" s="852"/>
    </row>
    <row r="190" spans="1:2" x14ac:dyDescent="0.25">
      <c r="A190" s="851"/>
      <c r="B190" s="852"/>
    </row>
    <row r="191" spans="1:2" x14ac:dyDescent="0.25">
      <c r="A191" s="851"/>
      <c r="B191" s="852"/>
    </row>
    <row r="192" spans="1:2" x14ac:dyDescent="0.25">
      <c r="A192" s="851"/>
      <c r="B192" s="852"/>
    </row>
    <row r="193" spans="1:2" x14ac:dyDescent="0.25">
      <c r="A193" s="851"/>
      <c r="B193" s="852"/>
    </row>
    <row r="194" spans="1:2" x14ac:dyDescent="0.25">
      <c r="A194" s="851"/>
      <c r="B194" s="852"/>
    </row>
    <row r="195" spans="1:2" x14ac:dyDescent="0.25">
      <c r="A195" s="851"/>
      <c r="B195" s="852"/>
    </row>
    <row r="196" spans="1:2" x14ac:dyDescent="0.25">
      <c r="A196" s="851"/>
      <c r="B196" s="852"/>
    </row>
    <row r="197" spans="1:2" x14ac:dyDescent="0.25">
      <c r="A197" s="851"/>
      <c r="B197" s="852"/>
    </row>
    <row r="198" spans="1:2" x14ac:dyDescent="0.25">
      <c r="A198" s="851"/>
      <c r="B198" s="852"/>
    </row>
    <row r="199" spans="1:2" x14ac:dyDescent="0.25">
      <c r="A199" s="851"/>
      <c r="B199" s="852"/>
    </row>
    <row r="200" spans="1:2" x14ac:dyDescent="0.25">
      <c r="A200" s="851"/>
      <c r="B200" s="852"/>
    </row>
    <row r="201" spans="1:2" x14ac:dyDescent="0.25">
      <c r="A201" s="851"/>
      <c r="B201" s="852"/>
    </row>
    <row r="202" spans="1:2" x14ac:dyDescent="0.25">
      <c r="A202" s="851"/>
      <c r="B202" s="852"/>
    </row>
    <row r="203" spans="1:2" x14ac:dyDescent="0.25">
      <c r="A203" s="851"/>
      <c r="B203" s="852"/>
    </row>
    <row r="204" spans="1:2" x14ac:dyDescent="0.25">
      <c r="A204" s="851"/>
      <c r="B204" s="852"/>
    </row>
    <row r="205" spans="1:2" x14ac:dyDescent="0.25">
      <c r="A205" s="851"/>
      <c r="B205" s="852"/>
    </row>
    <row r="206" spans="1:2" x14ac:dyDescent="0.25">
      <c r="A206" s="851"/>
      <c r="B206" s="852"/>
    </row>
    <row r="207" spans="1:2" x14ac:dyDescent="0.25">
      <c r="A207" s="851"/>
      <c r="B207" s="852"/>
    </row>
    <row r="208" spans="1:2" x14ac:dyDescent="0.25">
      <c r="A208" s="851"/>
      <c r="B208" s="852"/>
    </row>
    <row r="209" spans="1:2" x14ac:dyDescent="0.25">
      <c r="A209" s="851"/>
      <c r="B209" s="852"/>
    </row>
    <row r="210" spans="1:2" x14ac:dyDescent="0.25">
      <c r="A210" s="851"/>
      <c r="B210" s="852"/>
    </row>
    <row r="211" spans="1:2" x14ac:dyDescent="0.25">
      <c r="A211" s="851"/>
      <c r="B211" s="852"/>
    </row>
    <row r="212" spans="1:2" x14ac:dyDescent="0.25">
      <c r="A212" s="851"/>
      <c r="B212" s="852"/>
    </row>
    <row r="213" spans="1:2" x14ac:dyDescent="0.25">
      <c r="A213" s="851"/>
      <c r="B213" s="852"/>
    </row>
    <row r="214" spans="1:2" x14ac:dyDescent="0.25">
      <c r="A214" s="851"/>
      <c r="B214" s="852"/>
    </row>
    <row r="215" spans="1:2" x14ac:dyDescent="0.25">
      <c r="A215" s="851"/>
      <c r="B215" s="852"/>
    </row>
    <row r="216" spans="1:2" x14ac:dyDescent="0.25">
      <c r="A216" s="851"/>
      <c r="B216" s="852"/>
    </row>
    <row r="217" spans="1:2" x14ac:dyDescent="0.25">
      <c r="A217" s="851"/>
      <c r="B217" s="852"/>
    </row>
    <row r="218" spans="1:2" x14ac:dyDescent="0.25">
      <c r="A218" s="851"/>
      <c r="B218" s="852"/>
    </row>
    <row r="219" spans="1:2" x14ac:dyDescent="0.25">
      <c r="A219" s="851"/>
      <c r="B219" s="852"/>
    </row>
    <row r="220" spans="1:2" x14ac:dyDescent="0.25">
      <c r="A220" s="851"/>
      <c r="B220" s="852"/>
    </row>
    <row r="221" spans="1:2" x14ac:dyDescent="0.25">
      <c r="A221" s="851"/>
      <c r="B221" s="852"/>
    </row>
    <row r="222" spans="1:2" x14ac:dyDescent="0.25">
      <c r="A222" s="851"/>
      <c r="B222" s="852"/>
    </row>
    <row r="223" spans="1:2" x14ac:dyDescent="0.25">
      <c r="A223" s="851"/>
      <c r="B223" s="852"/>
    </row>
    <row r="224" spans="1:2" x14ac:dyDescent="0.25">
      <c r="A224" s="851"/>
      <c r="B224" s="852"/>
    </row>
    <row r="225" spans="1:2" x14ac:dyDescent="0.25">
      <c r="A225" s="851"/>
      <c r="B225" s="852"/>
    </row>
    <row r="226" spans="1:2" x14ac:dyDescent="0.25">
      <c r="A226" s="851"/>
      <c r="B226" s="852"/>
    </row>
    <row r="227" spans="1:2" x14ac:dyDescent="0.25">
      <c r="A227" s="851"/>
      <c r="B227" s="852"/>
    </row>
    <row r="228" spans="1:2" x14ac:dyDescent="0.25">
      <c r="A228" s="851"/>
      <c r="B228" s="852"/>
    </row>
    <row r="229" spans="1:2" x14ac:dyDescent="0.25">
      <c r="A229" s="851"/>
      <c r="B229" s="852"/>
    </row>
    <row r="230" spans="1:2" x14ac:dyDescent="0.25">
      <c r="A230" s="851"/>
      <c r="B230" s="852"/>
    </row>
    <row r="231" spans="1:2" x14ac:dyDescent="0.25">
      <c r="A231" s="851"/>
      <c r="B231" s="852"/>
    </row>
    <row r="232" spans="1:2" x14ac:dyDescent="0.25">
      <c r="A232" s="851"/>
      <c r="B232" s="852"/>
    </row>
    <row r="233" spans="1:2" x14ac:dyDescent="0.25">
      <c r="A233" s="851"/>
      <c r="B233" s="852"/>
    </row>
    <row r="234" spans="1:2" x14ac:dyDescent="0.25">
      <c r="A234" s="851"/>
      <c r="B234" s="852"/>
    </row>
    <row r="235" spans="1:2" x14ac:dyDescent="0.25">
      <c r="A235" s="851"/>
      <c r="B235" s="852"/>
    </row>
    <row r="236" spans="1:2" x14ac:dyDescent="0.25">
      <c r="A236" s="851"/>
      <c r="B236" s="852"/>
    </row>
    <row r="237" spans="1:2" x14ac:dyDescent="0.25">
      <c r="A237" s="851"/>
      <c r="B237" s="852"/>
    </row>
    <row r="238" spans="1:2" x14ac:dyDescent="0.25">
      <c r="A238" s="851"/>
      <c r="B238" s="852"/>
    </row>
    <row r="239" spans="1:2" x14ac:dyDescent="0.25">
      <c r="A239" s="851"/>
      <c r="B239" s="852"/>
    </row>
    <row r="240" spans="1:2" x14ac:dyDescent="0.25">
      <c r="A240" s="851"/>
      <c r="B240" s="852"/>
    </row>
    <row r="241" spans="1:2" x14ac:dyDescent="0.25">
      <c r="A241" s="851"/>
      <c r="B241" s="852"/>
    </row>
    <row r="242" spans="1:2" x14ac:dyDescent="0.25">
      <c r="A242" s="851"/>
      <c r="B242" s="852"/>
    </row>
    <row r="243" spans="1:2" x14ac:dyDescent="0.25">
      <c r="A243" s="851"/>
      <c r="B243" s="852"/>
    </row>
    <row r="244" spans="1:2" x14ac:dyDescent="0.25">
      <c r="A244" s="851"/>
      <c r="B244" s="852"/>
    </row>
    <row r="245" spans="1:2" x14ac:dyDescent="0.25">
      <c r="A245" s="851"/>
      <c r="B245" s="852"/>
    </row>
    <row r="246" spans="1:2" x14ac:dyDescent="0.25">
      <c r="A246" s="851"/>
      <c r="B246" s="852"/>
    </row>
    <row r="247" spans="1:2" x14ac:dyDescent="0.25">
      <c r="A247" s="851"/>
      <c r="B247" s="852"/>
    </row>
    <row r="248" spans="1:2" x14ac:dyDescent="0.25">
      <c r="A248" s="851"/>
      <c r="B248" s="852"/>
    </row>
    <row r="249" spans="1:2" x14ac:dyDescent="0.25">
      <c r="A249" s="851"/>
      <c r="B249" s="852"/>
    </row>
    <row r="250" spans="1:2" x14ac:dyDescent="0.25">
      <c r="A250" s="851"/>
      <c r="B250" s="852"/>
    </row>
    <row r="251" spans="1:2" x14ac:dyDescent="0.25">
      <c r="A251" s="851"/>
      <c r="B251" s="852"/>
    </row>
    <row r="252" spans="1:2" x14ac:dyDescent="0.25">
      <c r="A252" s="851"/>
      <c r="B252" s="852"/>
    </row>
    <row r="253" spans="1:2" x14ac:dyDescent="0.25">
      <c r="A253" s="851"/>
      <c r="B253" s="852"/>
    </row>
    <row r="254" spans="1:2" x14ac:dyDescent="0.25">
      <c r="A254" s="851"/>
      <c r="B254" s="852"/>
    </row>
    <row r="255" spans="1:2" x14ac:dyDescent="0.25">
      <c r="A255" s="851"/>
      <c r="B255" s="852"/>
    </row>
    <row r="256" spans="1:2" x14ac:dyDescent="0.25">
      <c r="A256" s="851"/>
      <c r="B256" s="852"/>
    </row>
    <row r="257" spans="1:2" x14ac:dyDescent="0.25">
      <c r="A257" s="851"/>
      <c r="B257" s="852"/>
    </row>
    <row r="258" spans="1:2" x14ac:dyDescent="0.25">
      <c r="A258" s="851"/>
      <c r="B258" s="852"/>
    </row>
    <row r="259" spans="1:2" x14ac:dyDescent="0.25">
      <c r="A259" s="851"/>
      <c r="B259" s="852"/>
    </row>
    <row r="260" spans="1:2" x14ac:dyDescent="0.25">
      <c r="A260" s="851"/>
      <c r="B260" s="852"/>
    </row>
    <row r="261" spans="1:2" x14ac:dyDescent="0.25">
      <c r="A261" s="851"/>
      <c r="B261" s="852"/>
    </row>
    <row r="262" spans="1:2" x14ac:dyDescent="0.25">
      <c r="A262" s="851"/>
      <c r="B262" s="852"/>
    </row>
    <row r="263" spans="1:2" x14ac:dyDescent="0.25">
      <c r="A263" s="851"/>
      <c r="B263" s="852"/>
    </row>
    <row r="264" spans="1:2" x14ac:dyDescent="0.25">
      <c r="A264" s="851"/>
      <c r="B264" s="852"/>
    </row>
    <row r="265" spans="1:2" x14ac:dyDescent="0.25">
      <c r="A265" s="851"/>
      <c r="B265" s="852"/>
    </row>
    <row r="266" spans="1:2" x14ac:dyDescent="0.25">
      <c r="A266" s="851"/>
      <c r="B266" s="852"/>
    </row>
    <row r="267" spans="1:2" x14ac:dyDescent="0.25">
      <c r="A267" s="851"/>
      <c r="B267" s="852"/>
    </row>
    <row r="268" spans="1:2" x14ac:dyDescent="0.25">
      <c r="A268" s="851"/>
      <c r="B268" s="852"/>
    </row>
    <row r="269" spans="1:2" x14ac:dyDescent="0.25">
      <c r="A269" s="851"/>
      <c r="B269" s="852"/>
    </row>
    <row r="270" spans="1:2" x14ac:dyDescent="0.25">
      <c r="A270" s="851"/>
      <c r="B270" s="852"/>
    </row>
    <row r="271" spans="1:2" x14ac:dyDescent="0.25">
      <c r="A271" s="851"/>
      <c r="B271" s="852"/>
    </row>
    <row r="272" spans="1:2" x14ac:dyDescent="0.25">
      <c r="A272" s="851"/>
      <c r="B272" s="852"/>
    </row>
    <row r="273" spans="1:2" x14ac:dyDescent="0.25">
      <c r="A273" s="851"/>
      <c r="B273" s="852"/>
    </row>
    <row r="274" spans="1:2" x14ac:dyDescent="0.25">
      <c r="A274" s="851"/>
      <c r="B274" s="852"/>
    </row>
    <row r="275" spans="1:2" x14ac:dyDescent="0.25">
      <c r="A275" s="851"/>
      <c r="B275" s="852"/>
    </row>
    <row r="276" spans="1:2" x14ac:dyDescent="0.25">
      <c r="A276" s="851"/>
      <c r="B276" s="852"/>
    </row>
    <row r="277" spans="1:2" x14ac:dyDescent="0.25">
      <c r="A277" s="851"/>
      <c r="B277" s="852"/>
    </row>
    <row r="278" spans="1:2" x14ac:dyDescent="0.25">
      <c r="A278" s="851"/>
      <c r="B278" s="852"/>
    </row>
    <row r="279" spans="1:2" x14ac:dyDescent="0.25">
      <c r="A279" s="851"/>
      <c r="B279" s="852"/>
    </row>
    <row r="280" spans="1:2" x14ac:dyDescent="0.25">
      <c r="A280" s="851"/>
      <c r="B280" s="852"/>
    </row>
    <row r="281" spans="1:2" x14ac:dyDescent="0.25">
      <c r="A281" s="851"/>
      <c r="B281" s="852"/>
    </row>
    <row r="282" spans="1:2" x14ac:dyDescent="0.25">
      <c r="A282" s="851"/>
      <c r="B282" s="852"/>
    </row>
    <row r="283" spans="1:2" x14ac:dyDescent="0.25">
      <c r="A283" s="851"/>
      <c r="B283" s="852"/>
    </row>
    <row r="284" spans="1:2" x14ac:dyDescent="0.25">
      <c r="A284" s="851"/>
      <c r="B284" s="852"/>
    </row>
    <row r="285" spans="1:2" x14ac:dyDescent="0.25">
      <c r="A285" s="851"/>
      <c r="B285" s="852"/>
    </row>
    <row r="286" spans="1:2" x14ac:dyDescent="0.25">
      <c r="A286" s="851"/>
      <c r="B286" s="852"/>
    </row>
    <row r="287" spans="1:2" x14ac:dyDescent="0.25">
      <c r="A287" s="851"/>
      <c r="B287" s="852"/>
    </row>
    <row r="288" spans="1:2" x14ac:dyDescent="0.25">
      <c r="A288" s="851"/>
      <c r="B288" s="852"/>
    </row>
    <row r="289" spans="1:2" x14ac:dyDescent="0.25">
      <c r="A289" s="851"/>
      <c r="B289" s="852"/>
    </row>
    <row r="290" spans="1:2" x14ac:dyDescent="0.25">
      <c r="A290" s="851"/>
      <c r="B290" s="852"/>
    </row>
    <row r="291" spans="1:2" x14ac:dyDescent="0.25">
      <c r="A291" s="851"/>
      <c r="B291" s="852"/>
    </row>
    <row r="292" spans="1:2" x14ac:dyDescent="0.25">
      <c r="A292" s="851"/>
      <c r="B292" s="852"/>
    </row>
    <row r="293" spans="1:2" x14ac:dyDescent="0.25">
      <c r="A293" s="851"/>
      <c r="B293" s="852"/>
    </row>
    <row r="294" spans="1:2" x14ac:dyDescent="0.25">
      <c r="A294" s="851"/>
      <c r="B294" s="852"/>
    </row>
    <row r="295" spans="1:2" x14ac:dyDescent="0.25">
      <c r="A295" s="851"/>
      <c r="B295" s="852"/>
    </row>
    <row r="296" spans="1:2" x14ac:dyDescent="0.25">
      <c r="A296" s="851"/>
      <c r="B296" s="852"/>
    </row>
    <row r="297" spans="1:2" x14ac:dyDescent="0.25">
      <c r="A297" s="851"/>
      <c r="B297" s="852"/>
    </row>
    <row r="298" spans="1:2" x14ac:dyDescent="0.25">
      <c r="A298" s="851"/>
      <c r="B298" s="852"/>
    </row>
    <row r="299" spans="1:2" x14ac:dyDescent="0.25">
      <c r="A299" s="851"/>
      <c r="B299" s="852"/>
    </row>
    <row r="300" spans="1:2" x14ac:dyDescent="0.25">
      <c r="A300" s="851"/>
      <c r="B300" s="852"/>
    </row>
    <row r="301" spans="1:2" x14ac:dyDescent="0.25">
      <c r="A301" s="851"/>
      <c r="B301" s="852"/>
    </row>
    <row r="302" spans="1:2" x14ac:dyDescent="0.25">
      <c r="A302" s="851"/>
      <c r="B302" s="852"/>
    </row>
    <row r="303" spans="1:2" x14ac:dyDescent="0.25">
      <c r="A303" s="851"/>
      <c r="B303" s="852"/>
    </row>
    <row r="304" spans="1:2" x14ac:dyDescent="0.25">
      <c r="A304" s="851"/>
      <c r="B304" s="852"/>
    </row>
    <row r="305" spans="1:2" x14ac:dyDescent="0.25">
      <c r="A305" s="851"/>
      <c r="B305" s="852"/>
    </row>
    <row r="306" spans="1:2" x14ac:dyDescent="0.25">
      <c r="A306" s="851"/>
      <c r="B306" s="852"/>
    </row>
    <row r="307" spans="1:2" x14ac:dyDescent="0.25">
      <c r="A307" s="851"/>
      <c r="B307" s="852"/>
    </row>
    <row r="308" spans="1:2" x14ac:dyDescent="0.25">
      <c r="A308" s="851"/>
      <c r="B308" s="852"/>
    </row>
    <row r="309" spans="1:2" x14ac:dyDescent="0.25">
      <c r="A309" s="851"/>
      <c r="B309" s="852"/>
    </row>
    <row r="310" spans="1:2" x14ac:dyDescent="0.25">
      <c r="A310" s="851"/>
      <c r="B310" s="852"/>
    </row>
    <row r="311" spans="1:2" x14ac:dyDescent="0.25">
      <c r="A311" s="851"/>
      <c r="B311" s="852"/>
    </row>
    <row r="312" spans="1:2" x14ac:dyDescent="0.25">
      <c r="A312" s="851"/>
      <c r="B312" s="852"/>
    </row>
    <row r="313" spans="1:2" x14ac:dyDescent="0.25">
      <c r="A313" s="851"/>
      <c r="B313" s="852"/>
    </row>
    <row r="314" spans="1:2" x14ac:dyDescent="0.25">
      <c r="A314" s="851"/>
      <c r="B314" s="852"/>
    </row>
    <row r="315" spans="1:2" x14ac:dyDescent="0.25">
      <c r="A315" s="851"/>
      <c r="B315" s="852"/>
    </row>
    <row r="316" spans="1:2" x14ac:dyDescent="0.25">
      <c r="A316" s="851"/>
      <c r="B316" s="852"/>
    </row>
    <row r="317" spans="1:2" x14ac:dyDescent="0.25">
      <c r="A317" s="851"/>
      <c r="B317" s="852"/>
    </row>
    <row r="318" spans="1:2" x14ac:dyDescent="0.25">
      <c r="A318" s="851"/>
      <c r="B318" s="852"/>
    </row>
    <row r="319" spans="1:2" x14ac:dyDescent="0.25">
      <c r="A319" s="851"/>
      <c r="B319" s="852"/>
    </row>
    <row r="320" spans="1:2" x14ac:dyDescent="0.25">
      <c r="A320" s="851"/>
      <c r="B320" s="852"/>
    </row>
    <row r="321" spans="1:2" x14ac:dyDescent="0.25">
      <c r="A321" s="851"/>
      <c r="B321" s="852"/>
    </row>
    <row r="322" spans="1:2" x14ac:dyDescent="0.25">
      <c r="A322" s="851"/>
      <c r="B322" s="852"/>
    </row>
    <row r="323" spans="1:2" x14ac:dyDescent="0.25">
      <c r="A323" s="851"/>
      <c r="B323" s="852"/>
    </row>
    <row r="324" spans="1:2" x14ac:dyDescent="0.25">
      <c r="A324" s="851"/>
      <c r="B324" s="852"/>
    </row>
    <row r="325" spans="1:2" x14ac:dyDescent="0.25">
      <c r="A325" s="851"/>
      <c r="B325" s="852"/>
    </row>
    <row r="326" spans="1:2" x14ac:dyDescent="0.25">
      <c r="A326" s="851"/>
      <c r="B326" s="852"/>
    </row>
    <row r="327" spans="1:2" x14ac:dyDescent="0.25">
      <c r="A327" s="851"/>
      <c r="B327" s="852"/>
    </row>
    <row r="328" spans="1:2" x14ac:dyDescent="0.25">
      <c r="A328" s="851"/>
      <c r="B328" s="852"/>
    </row>
    <row r="329" spans="1:2" x14ac:dyDescent="0.25">
      <c r="A329" s="851"/>
      <c r="B329" s="852"/>
    </row>
    <row r="330" spans="1:2" x14ac:dyDescent="0.25">
      <c r="A330" s="851"/>
      <c r="B330" s="852"/>
    </row>
    <row r="331" spans="1:2" x14ac:dyDescent="0.25">
      <c r="A331" s="851"/>
      <c r="B331" s="852"/>
    </row>
    <row r="332" spans="1:2" x14ac:dyDescent="0.25">
      <c r="A332" s="851"/>
      <c r="B332" s="852"/>
    </row>
    <row r="333" spans="1:2" x14ac:dyDescent="0.25">
      <c r="A333" s="851"/>
      <c r="B333" s="852"/>
    </row>
    <row r="334" spans="1:2" x14ac:dyDescent="0.25">
      <c r="A334" s="851"/>
      <c r="B334" s="852"/>
    </row>
    <row r="335" spans="1:2" x14ac:dyDescent="0.25">
      <c r="A335" s="851"/>
      <c r="B335" s="852"/>
    </row>
    <row r="336" spans="1:2" x14ac:dyDescent="0.25">
      <c r="A336" s="851"/>
      <c r="B336" s="852"/>
    </row>
    <row r="337" spans="1:2" x14ac:dyDescent="0.25">
      <c r="A337" s="851"/>
      <c r="B337" s="852"/>
    </row>
    <row r="338" spans="1:2" x14ac:dyDescent="0.25">
      <c r="A338" s="851"/>
      <c r="B338" s="852"/>
    </row>
    <row r="339" spans="1:2" x14ac:dyDescent="0.25">
      <c r="A339" s="851"/>
      <c r="B339" s="852"/>
    </row>
    <row r="340" spans="1:2" x14ac:dyDescent="0.25">
      <c r="A340" s="851"/>
      <c r="B340" s="852"/>
    </row>
    <row r="341" spans="1:2" x14ac:dyDescent="0.25">
      <c r="A341" s="851"/>
      <c r="B341" s="852"/>
    </row>
    <row r="342" spans="1:2" x14ac:dyDescent="0.25">
      <c r="A342" s="851"/>
      <c r="B342" s="852"/>
    </row>
    <row r="343" spans="1:2" x14ac:dyDescent="0.25">
      <c r="A343" s="851"/>
      <c r="B343" s="852"/>
    </row>
    <row r="344" spans="1:2" x14ac:dyDescent="0.25">
      <c r="A344" s="851"/>
      <c r="B344" s="852"/>
    </row>
    <row r="345" spans="1:2" x14ac:dyDescent="0.25">
      <c r="A345" s="851"/>
      <c r="B345" s="852"/>
    </row>
    <row r="346" spans="1:2" x14ac:dyDescent="0.25">
      <c r="A346" s="851"/>
      <c r="B346" s="852"/>
    </row>
    <row r="347" spans="1:2" x14ac:dyDescent="0.25">
      <c r="A347" s="851"/>
      <c r="B347" s="852"/>
    </row>
    <row r="348" spans="1:2" x14ac:dyDescent="0.25">
      <c r="A348" s="851"/>
      <c r="B348" s="852"/>
    </row>
    <row r="349" spans="1:2" x14ac:dyDescent="0.25">
      <c r="A349" s="851"/>
      <c r="B349" s="852"/>
    </row>
    <row r="350" spans="1:2" x14ac:dyDescent="0.25">
      <c r="A350" s="851"/>
      <c r="B350" s="852"/>
    </row>
    <row r="351" spans="1:2" x14ac:dyDescent="0.25">
      <c r="A351" s="851"/>
      <c r="B351" s="852"/>
    </row>
    <row r="352" spans="1:2" x14ac:dyDescent="0.25">
      <c r="A352" s="851"/>
      <c r="B352" s="852"/>
    </row>
    <row r="353" spans="1:2" x14ac:dyDescent="0.25">
      <c r="A353" s="851"/>
      <c r="B353" s="852"/>
    </row>
    <row r="354" spans="1:2" x14ac:dyDescent="0.25">
      <c r="A354" s="851"/>
      <c r="B354" s="852"/>
    </row>
    <row r="355" spans="1:2" x14ac:dyDescent="0.25">
      <c r="A355" s="851"/>
      <c r="B355" s="852"/>
    </row>
    <row r="356" spans="1:2" x14ac:dyDescent="0.25">
      <c r="A356" s="851"/>
      <c r="B356" s="852"/>
    </row>
    <row r="357" spans="1:2" x14ac:dyDescent="0.25">
      <c r="A357" s="851"/>
      <c r="B357" s="852"/>
    </row>
    <row r="358" spans="1:2" x14ac:dyDescent="0.25">
      <c r="A358" s="851"/>
      <c r="B358" s="852"/>
    </row>
    <row r="359" spans="1:2" x14ac:dyDescent="0.25">
      <c r="A359" s="851"/>
      <c r="B359" s="852"/>
    </row>
    <row r="360" spans="1:2" x14ac:dyDescent="0.25">
      <c r="A360" s="851"/>
      <c r="B360" s="852"/>
    </row>
    <row r="361" spans="1:2" x14ac:dyDescent="0.25">
      <c r="A361" s="851"/>
      <c r="B361" s="852"/>
    </row>
    <row r="362" spans="1:2" x14ac:dyDescent="0.25">
      <c r="A362" s="851"/>
      <c r="B362" s="852"/>
    </row>
    <row r="363" spans="1:2" x14ac:dyDescent="0.25">
      <c r="A363" s="851"/>
      <c r="B363" s="852"/>
    </row>
    <row r="364" spans="1:2" x14ac:dyDescent="0.25">
      <c r="A364" s="851"/>
      <c r="B364" s="852"/>
    </row>
    <row r="365" spans="1:2" x14ac:dyDescent="0.25">
      <c r="A365" s="851"/>
      <c r="B365" s="852"/>
    </row>
    <row r="366" spans="1:2" x14ac:dyDescent="0.25">
      <c r="A366" s="851"/>
      <c r="B366" s="852"/>
    </row>
    <row r="367" spans="1:2" x14ac:dyDescent="0.25">
      <c r="A367" s="851"/>
      <c r="B367" s="852"/>
    </row>
    <row r="368" spans="1:2" x14ac:dyDescent="0.25">
      <c r="A368" s="851"/>
      <c r="B368" s="852"/>
    </row>
    <row r="369" spans="1:2" x14ac:dyDescent="0.25">
      <c r="A369" s="851"/>
      <c r="B369" s="852"/>
    </row>
    <row r="370" spans="1:2" x14ac:dyDescent="0.25">
      <c r="A370" s="851"/>
      <c r="B370" s="852"/>
    </row>
    <row r="371" spans="1:2" x14ac:dyDescent="0.25">
      <c r="A371" s="851"/>
      <c r="B371" s="852"/>
    </row>
    <row r="372" spans="1:2" x14ac:dyDescent="0.25">
      <c r="A372" s="851"/>
      <c r="B372" s="852"/>
    </row>
    <row r="373" spans="1:2" x14ac:dyDescent="0.25">
      <c r="A373" s="851"/>
      <c r="B373" s="852"/>
    </row>
    <row r="374" spans="1:2" x14ac:dyDescent="0.25">
      <c r="A374" s="851"/>
      <c r="B374" s="852"/>
    </row>
    <row r="375" spans="1:2" x14ac:dyDescent="0.25">
      <c r="A375" s="851"/>
      <c r="B375" s="852"/>
    </row>
    <row r="376" spans="1:2" x14ac:dyDescent="0.25">
      <c r="A376" s="851"/>
      <c r="B376" s="852"/>
    </row>
    <row r="377" spans="1:2" x14ac:dyDescent="0.25">
      <c r="A377" s="851"/>
      <c r="B377" s="852"/>
    </row>
    <row r="378" spans="1:2" x14ac:dyDescent="0.25">
      <c r="A378" s="851"/>
      <c r="B378" s="852"/>
    </row>
    <row r="379" spans="1:2" x14ac:dyDescent="0.25">
      <c r="A379" s="851"/>
      <c r="B379" s="852"/>
    </row>
    <row r="380" spans="1:2" x14ac:dyDescent="0.25">
      <c r="A380" s="851"/>
      <c r="B380" s="852"/>
    </row>
    <row r="381" spans="1:2" x14ac:dyDescent="0.25">
      <c r="A381" s="851"/>
      <c r="B381" s="852"/>
    </row>
    <row r="382" spans="1:2" x14ac:dyDescent="0.25">
      <c r="A382" s="851"/>
      <c r="B382" s="852"/>
    </row>
    <row r="383" spans="1:2" x14ac:dyDescent="0.25">
      <c r="A383" s="851"/>
      <c r="B383" s="852"/>
    </row>
    <row r="384" spans="1:2" x14ac:dyDescent="0.25">
      <c r="A384" s="851"/>
      <c r="B384" s="852"/>
    </row>
    <row r="385" spans="1:2" x14ac:dyDescent="0.25">
      <c r="A385" s="851"/>
      <c r="B385" s="852"/>
    </row>
    <row r="386" spans="1:2" x14ac:dyDescent="0.25">
      <c r="A386" s="851"/>
      <c r="B386" s="852"/>
    </row>
    <row r="387" spans="1:2" x14ac:dyDescent="0.25">
      <c r="A387" s="851"/>
      <c r="B387" s="852"/>
    </row>
    <row r="388" spans="1:2" x14ac:dyDescent="0.25">
      <c r="A388" s="851"/>
      <c r="B388" s="852"/>
    </row>
    <row r="389" spans="1:2" x14ac:dyDescent="0.25">
      <c r="A389" s="851"/>
      <c r="B389" s="852"/>
    </row>
    <row r="390" spans="1:2" x14ac:dyDescent="0.25">
      <c r="A390" s="851"/>
      <c r="B390" s="852"/>
    </row>
    <row r="391" spans="1:2" x14ac:dyDescent="0.25">
      <c r="A391" s="851"/>
      <c r="B391" s="852"/>
    </row>
    <row r="392" spans="1:2" x14ac:dyDescent="0.25">
      <c r="A392" s="851"/>
      <c r="B392" s="852"/>
    </row>
    <row r="393" spans="1:2" x14ac:dyDescent="0.25">
      <c r="A393" s="851"/>
      <c r="B393" s="852"/>
    </row>
    <row r="394" spans="1:2" x14ac:dyDescent="0.25">
      <c r="A394" s="851"/>
      <c r="B394" s="852"/>
    </row>
    <row r="395" spans="1:2" x14ac:dyDescent="0.25">
      <c r="A395" s="851"/>
      <c r="B395" s="852"/>
    </row>
    <row r="396" spans="1:2" x14ac:dyDescent="0.25">
      <c r="A396" s="851"/>
      <c r="B396" s="852"/>
    </row>
    <row r="397" spans="1:2" x14ac:dyDescent="0.25">
      <c r="A397" s="851"/>
      <c r="B397" s="852"/>
    </row>
    <row r="398" spans="1:2" x14ac:dyDescent="0.25">
      <c r="A398" s="851"/>
      <c r="B398" s="852"/>
    </row>
    <row r="399" spans="1:2" x14ac:dyDescent="0.25">
      <c r="A399" s="851"/>
      <c r="B399" s="852"/>
    </row>
    <row r="400" spans="1:2" x14ac:dyDescent="0.25">
      <c r="A400" s="851"/>
      <c r="B400" s="852"/>
    </row>
    <row r="401" spans="1:2" x14ac:dyDescent="0.25">
      <c r="A401" s="851"/>
      <c r="B401" s="852"/>
    </row>
    <row r="402" spans="1:2" x14ac:dyDescent="0.25">
      <c r="A402" s="851"/>
      <c r="B402" s="852"/>
    </row>
    <row r="403" spans="1:2" x14ac:dyDescent="0.25">
      <c r="A403" s="851"/>
      <c r="B403" s="852"/>
    </row>
    <row r="404" spans="1:2" x14ac:dyDescent="0.25">
      <c r="A404" s="851"/>
      <c r="B404" s="852"/>
    </row>
    <row r="405" spans="1:2" x14ac:dyDescent="0.25">
      <c r="A405" s="851"/>
      <c r="B405" s="852"/>
    </row>
    <row r="406" spans="1:2" x14ac:dyDescent="0.25">
      <c r="A406" s="851"/>
      <c r="B406" s="852"/>
    </row>
    <row r="407" spans="1:2" x14ac:dyDescent="0.25">
      <c r="A407" s="851"/>
      <c r="B407" s="852"/>
    </row>
    <row r="408" spans="1:2" x14ac:dyDescent="0.25">
      <c r="A408" s="851"/>
      <c r="B408" s="852"/>
    </row>
    <row r="409" spans="1:2" x14ac:dyDescent="0.25">
      <c r="A409" s="851"/>
      <c r="B409" s="852"/>
    </row>
    <row r="410" spans="1:2" x14ac:dyDescent="0.25">
      <c r="A410" s="851"/>
      <c r="B410" s="852"/>
    </row>
    <row r="411" spans="1:2" x14ac:dyDescent="0.25">
      <c r="A411" s="851"/>
      <c r="B411" s="852"/>
    </row>
    <row r="412" spans="1:2" x14ac:dyDescent="0.25">
      <c r="A412" s="851"/>
      <c r="B412" s="852"/>
    </row>
    <row r="413" spans="1:2" x14ac:dyDescent="0.25">
      <c r="A413" s="851"/>
      <c r="B413" s="852"/>
    </row>
    <row r="414" spans="1:2" x14ac:dyDescent="0.25">
      <c r="A414" s="851"/>
      <c r="B414" s="852"/>
    </row>
    <row r="415" spans="1:2" x14ac:dyDescent="0.25">
      <c r="A415" s="851"/>
      <c r="B415" s="852"/>
    </row>
    <row r="416" spans="1:2" x14ac:dyDescent="0.25">
      <c r="A416" s="851"/>
      <c r="B416" s="852"/>
    </row>
    <row r="417" spans="1:2" x14ac:dyDescent="0.25">
      <c r="A417" s="851"/>
      <c r="B417" s="852"/>
    </row>
    <row r="418" spans="1:2" x14ac:dyDescent="0.25">
      <c r="A418" s="851"/>
      <c r="B418" s="852"/>
    </row>
    <row r="419" spans="1:2" x14ac:dyDescent="0.25">
      <c r="A419" s="851"/>
      <c r="B419" s="852"/>
    </row>
    <row r="420" spans="1:2" x14ac:dyDescent="0.25">
      <c r="A420" s="851"/>
      <c r="B420" s="852"/>
    </row>
    <row r="421" spans="1:2" x14ac:dyDescent="0.25">
      <c r="A421" s="851"/>
      <c r="B421" s="852"/>
    </row>
    <row r="422" spans="1:2" x14ac:dyDescent="0.25">
      <c r="A422" s="851"/>
      <c r="B422" s="852"/>
    </row>
    <row r="423" spans="1:2" x14ac:dyDescent="0.25">
      <c r="A423" s="851"/>
      <c r="B423" s="852"/>
    </row>
    <row r="424" spans="1:2" x14ac:dyDescent="0.25">
      <c r="A424" s="851"/>
      <c r="B424" s="852"/>
    </row>
    <row r="425" spans="1:2" x14ac:dyDescent="0.25">
      <c r="A425" s="851"/>
      <c r="B425" s="852"/>
    </row>
    <row r="426" spans="1:2" x14ac:dyDescent="0.25">
      <c r="A426" s="851"/>
      <c r="B426" s="852"/>
    </row>
    <row r="427" spans="1:2" x14ac:dyDescent="0.25">
      <c r="A427" s="851"/>
      <c r="B427" s="852"/>
    </row>
    <row r="428" spans="1:2" x14ac:dyDescent="0.25">
      <c r="A428" s="851"/>
      <c r="B428" s="852"/>
    </row>
    <row r="429" spans="1:2" x14ac:dyDescent="0.25">
      <c r="A429" s="851"/>
      <c r="B429" s="852"/>
    </row>
    <row r="430" spans="1:2" x14ac:dyDescent="0.25">
      <c r="A430" s="851"/>
      <c r="B430" s="852"/>
    </row>
    <row r="431" spans="1:2" x14ac:dyDescent="0.25">
      <c r="A431" s="851"/>
      <c r="B431" s="852"/>
    </row>
    <row r="432" spans="1:2" x14ac:dyDescent="0.25">
      <c r="A432" s="851"/>
      <c r="B432" s="852"/>
    </row>
    <row r="433" spans="1:2" x14ac:dyDescent="0.25">
      <c r="A433" s="851"/>
      <c r="B433" s="852"/>
    </row>
    <row r="434" spans="1:2" x14ac:dyDescent="0.25">
      <c r="A434" s="851"/>
      <c r="B434" s="852"/>
    </row>
    <row r="435" spans="1:2" x14ac:dyDescent="0.25">
      <c r="A435" s="851"/>
      <c r="B435" s="852"/>
    </row>
    <row r="436" spans="1:2" x14ac:dyDescent="0.25">
      <c r="A436" s="851"/>
      <c r="B436" s="852"/>
    </row>
    <row r="437" spans="1:2" x14ac:dyDescent="0.25">
      <c r="A437" s="851"/>
      <c r="B437" s="852"/>
    </row>
    <row r="438" spans="1:2" x14ac:dyDescent="0.25">
      <c r="A438" s="851"/>
      <c r="B438" s="852"/>
    </row>
  </sheetData>
  <mergeCells count="4">
    <mergeCell ref="A1:B1"/>
    <mergeCell ref="A12:B12"/>
    <mergeCell ref="A2:B2"/>
    <mergeCell ref="A27:B27"/>
  </mergeCells>
  <pageMargins left="0.23622047244094491" right="0.23622047244094491" top="0.74803149606299213" bottom="0.74803149606299213" header="0.31496062992125984" footer="0.31496062992125984"/>
  <pageSetup paperSize="9" scale="86"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view="pageBreakPreview" topLeftCell="A22" zoomScaleNormal="100" zoomScaleSheetLayoutView="100" workbookViewId="0">
      <selection activeCell="I36" sqref="I36"/>
    </sheetView>
  </sheetViews>
  <sheetFormatPr defaultColWidth="9.140625" defaultRowHeight="16.5" customHeight="1" x14ac:dyDescent="0.25"/>
  <cols>
    <col min="1" max="1" width="39.140625" style="837" customWidth="1"/>
    <col min="2" max="2" width="9.7109375" style="838" customWidth="1"/>
    <col min="3" max="3" width="9" style="838" customWidth="1"/>
    <col min="4" max="4" width="8.28515625" style="838" customWidth="1"/>
    <col min="5" max="5" width="7.7109375" style="838" customWidth="1"/>
    <col min="6" max="6" width="9" style="838" customWidth="1"/>
    <col min="7" max="7" width="11" style="838" customWidth="1"/>
    <col min="8" max="16384" width="9.140625" style="38"/>
  </cols>
  <sheetData>
    <row r="1" spans="1:10" s="37" customFormat="1" ht="22.5" customHeight="1" thickBot="1" x14ac:dyDescent="0.3">
      <c r="A1" s="951" t="s">
        <v>552</v>
      </c>
      <c r="B1" s="951"/>
      <c r="C1" s="951"/>
      <c r="D1" s="951"/>
      <c r="E1" s="951"/>
      <c r="F1" s="951"/>
      <c r="G1" s="951"/>
    </row>
    <row r="2" spans="1:10" s="37" customFormat="1" ht="30.75" customHeight="1" thickBot="1" x14ac:dyDescent="0.3">
      <c r="A2" s="839"/>
      <c r="B2" s="839"/>
      <c r="C2" s="840" t="s">
        <v>96</v>
      </c>
      <c r="D2" s="839"/>
      <c r="E2" s="952" t="s">
        <v>241</v>
      </c>
      <c r="F2" s="952"/>
      <c r="G2" s="952"/>
    </row>
    <row r="3" spans="1:10" s="37" customFormat="1" ht="30" customHeight="1" thickBot="1" x14ac:dyDescent="0.25">
      <c r="A3" s="841" t="s">
        <v>0</v>
      </c>
      <c r="B3" s="842" t="s">
        <v>324</v>
      </c>
      <c r="C3" s="842" t="s">
        <v>323</v>
      </c>
      <c r="D3" s="842" t="s">
        <v>5</v>
      </c>
      <c r="E3" s="842" t="s">
        <v>277</v>
      </c>
      <c r="F3" s="842" t="s">
        <v>323</v>
      </c>
      <c r="G3" s="842" t="s">
        <v>5</v>
      </c>
      <c r="I3" s="712"/>
    </row>
    <row r="4" spans="1:10" s="231" customFormat="1" ht="15" customHeight="1" thickBot="1" x14ac:dyDescent="0.25">
      <c r="A4" s="843" t="s">
        <v>64</v>
      </c>
      <c r="B4" s="871">
        <v>38</v>
      </c>
      <c r="C4" s="871">
        <v>172</v>
      </c>
      <c r="D4" s="871">
        <v>210</v>
      </c>
      <c r="E4" s="871">
        <v>816</v>
      </c>
      <c r="F4" s="871">
        <v>1026</v>
      </c>
      <c r="G4" s="871">
        <v>1842</v>
      </c>
      <c r="H4" s="267"/>
      <c r="I4" s="712"/>
    </row>
    <row r="5" spans="1:10" s="13" customFormat="1" ht="15" customHeight="1" thickBot="1" x14ac:dyDescent="0.25">
      <c r="A5" s="844" t="s">
        <v>65</v>
      </c>
      <c r="B5" s="872" t="s">
        <v>619</v>
      </c>
      <c r="C5" s="872">
        <v>26</v>
      </c>
      <c r="D5" s="872">
        <v>28</v>
      </c>
      <c r="E5" s="872">
        <v>54</v>
      </c>
      <c r="F5" s="872">
        <v>115</v>
      </c>
      <c r="G5" s="872">
        <v>169</v>
      </c>
      <c r="H5" s="268"/>
      <c r="I5" s="712"/>
    </row>
    <row r="6" spans="1:10" s="231" customFormat="1" ht="15" customHeight="1" thickBot="1" x14ac:dyDescent="0.25">
      <c r="A6" s="843" t="s">
        <v>66</v>
      </c>
      <c r="B6" s="871">
        <v>648</v>
      </c>
      <c r="C6" s="871">
        <v>0</v>
      </c>
      <c r="D6" s="871">
        <v>648</v>
      </c>
      <c r="E6" s="845">
        <v>1806</v>
      </c>
      <c r="F6" s="845">
        <v>0</v>
      </c>
      <c r="G6" s="845">
        <v>1806</v>
      </c>
      <c r="H6" s="267"/>
      <c r="I6" s="712"/>
    </row>
    <row r="7" spans="1:10" s="13" customFormat="1" ht="15" customHeight="1" thickBot="1" x14ac:dyDescent="0.25">
      <c r="A7" s="844" t="s">
        <v>67</v>
      </c>
      <c r="B7" s="872">
        <v>281</v>
      </c>
      <c r="C7" s="872" t="s">
        <v>619</v>
      </c>
      <c r="D7" s="872">
        <v>282</v>
      </c>
      <c r="E7" s="872">
        <v>330</v>
      </c>
      <c r="F7" s="872" t="s">
        <v>619</v>
      </c>
      <c r="G7" s="872">
        <v>331</v>
      </c>
      <c r="H7" s="268"/>
      <c r="I7" s="712"/>
    </row>
    <row r="8" spans="1:10" s="231" customFormat="1" ht="15" customHeight="1" thickBot="1" x14ac:dyDescent="0.25">
      <c r="A8" s="843" t="s">
        <v>68</v>
      </c>
      <c r="B8" s="871">
        <v>338</v>
      </c>
      <c r="C8" s="871">
        <v>0</v>
      </c>
      <c r="D8" s="871">
        <v>338</v>
      </c>
      <c r="E8" s="871">
        <v>342</v>
      </c>
      <c r="F8" s="871">
        <v>0</v>
      </c>
      <c r="G8" s="871">
        <v>342</v>
      </c>
      <c r="H8" s="267"/>
      <c r="I8" s="712"/>
    </row>
    <row r="9" spans="1:10" s="13" customFormat="1" ht="15" customHeight="1" thickBot="1" x14ac:dyDescent="0.25">
      <c r="A9" s="844" t="s">
        <v>69</v>
      </c>
      <c r="B9" s="872">
        <v>113</v>
      </c>
      <c r="C9" s="872">
        <v>9</v>
      </c>
      <c r="D9" s="872">
        <v>122</v>
      </c>
      <c r="E9" s="872">
        <v>117</v>
      </c>
      <c r="F9" s="872">
        <v>9</v>
      </c>
      <c r="G9" s="872">
        <v>126</v>
      </c>
      <c r="H9" s="268"/>
      <c r="I9" s="712"/>
    </row>
    <row r="10" spans="1:10" s="198" customFormat="1" ht="15" customHeight="1" thickBot="1" x14ac:dyDescent="0.25">
      <c r="A10" s="843" t="s">
        <v>70</v>
      </c>
      <c r="B10" s="871">
        <v>2179</v>
      </c>
      <c r="C10" s="871">
        <v>148</v>
      </c>
      <c r="D10" s="871">
        <v>2327</v>
      </c>
      <c r="E10" s="871">
        <v>2213</v>
      </c>
      <c r="F10" s="871">
        <v>153</v>
      </c>
      <c r="G10" s="871">
        <v>2366</v>
      </c>
      <c r="H10" s="266"/>
      <c r="I10" s="712"/>
    </row>
    <row r="11" spans="1:10" s="19" customFormat="1" ht="15" customHeight="1" thickBot="1" x14ac:dyDescent="0.3">
      <c r="A11" s="844" t="s">
        <v>71</v>
      </c>
      <c r="B11" s="872">
        <v>32</v>
      </c>
      <c r="C11" s="872">
        <v>0</v>
      </c>
      <c r="D11" s="872">
        <v>32</v>
      </c>
      <c r="E11" s="872">
        <v>815</v>
      </c>
      <c r="F11" s="872">
        <v>117</v>
      </c>
      <c r="G11" s="872">
        <v>932</v>
      </c>
      <c r="H11" s="269"/>
      <c r="I11" s="712"/>
    </row>
    <row r="12" spans="1:10" s="19" customFormat="1" ht="15" customHeight="1" thickBot="1" x14ac:dyDescent="0.3">
      <c r="A12" s="843" t="s">
        <v>72</v>
      </c>
      <c r="B12" s="871">
        <v>357</v>
      </c>
      <c r="C12" s="871">
        <v>11</v>
      </c>
      <c r="D12" s="871">
        <v>368</v>
      </c>
      <c r="E12" s="871">
        <v>364</v>
      </c>
      <c r="F12" s="871">
        <v>13</v>
      </c>
      <c r="G12" s="871">
        <v>377</v>
      </c>
      <c r="H12" s="269"/>
      <c r="I12" s="712"/>
    </row>
    <row r="13" spans="1:10" s="19" customFormat="1" ht="15" customHeight="1" thickBot="1" x14ac:dyDescent="0.3">
      <c r="A13" s="844" t="s">
        <v>73</v>
      </c>
      <c r="B13" s="872">
        <v>21</v>
      </c>
      <c r="C13" s="872" t="s">
        <v>619</v>
      </c>
      <c r="D13" s="872">
        <v>22</v>
      </c>
      <c r="E13" s="872">
        <v>23</v>
      </c>
      <c r="F13" s="872" t="s">
        <v>619</v>
      </c>
      <c r="G13" s="872">
        <v>24</v>
      </c>
      <c r="H13" s="269"/>
      <c r="I13" s="712"/>
    </row>
    <row r="14" spans="1:10" s="231" customFormat="1" ht="15" customHeight="1" thickBot="1" x14ac:dyDescent="0.25">
      <c r="A14" s="843" t="s">
        <v>74</v>
      </c>
      <c r="B14" s="871">
        <v>3</v>
      </c>
      <c r="C14" s="871">
        <v>0</v>
      </c>
      <c r="D14" s="871">
        <v>3</v>
      </c>
      <c r="E14" s="871">
        <v>909</v>
      </c>
      <c r="F14" s="871">
        <v>45</v>
      </c>
      <c r="G14" s="871">
        <v>954</v>
      </c>
      <c r="H14" s="267"/>
      <c r="I14" s="712"/>
    </row>
    <row r="15" spans="1:10" s="13" customFormat="1" ht="15" customHeight="1" thickBot="1" x14ac:dyDescent="0.25">
      <c r="A15" s="844" t="s">
        <v>75</v>
      </c>
      <c r="B15" s="872">
        <v>439</v>
      </c>
      <c r="C15" s="872" t="s">
        <v>619</v>
      </c>
      <c r="D15" s="872">
        <v>441</v>
      </c>
      <c r="E15" s="872">
        <v>447</v>
      </c>
      <c r="F15" s="872" t="s">
        <v>619</v>
      </c>
      <c r="G15" s="872">
        <v>449</v>
      </c>
      <c r="H15" s="268"/>
      <c r="I15" s="712"/>
    </row>
    <row r="16" spans="1:10" s="231" customFormat="1" ht="15" customHeight="1" thickBot="1" x14ac:dyDescent="0.25">
      <c r="A16" s="843" t="s">
        <v>76</v>
      </c>
      <c r="B16" s="871">
        <v>149</v>
      </c>
      <c r="C16" s="871">
        <v>86</v>
      </c>
      <c r="D16" s="871">
        <v>235</v>
      </c>
      <c r="E16" s="871">
        <v>150</v>
      </c>
      <c r="F16" s="871">
        <v>89</v>
      </c>
      <c r="G16" s="871">
        <v>239</v>
      </c>
      <c r="H16" s="267"/>
      <c r="I16" s="712"/>
      <c r="J16" s="754"/>
    </row>
    <row r="17" spans="1:10" s="13" customFormat="1" ht="15" customHeight="1" thickBot="1" x14ac:dyDescent="0.25">
      <c r="A17" s="844" t="s">
        <v>77</v>
      </c>
      <c r="B17" s="872">
        <v>4147</v>
      </c>
      <c r="C17" s="872">
        <v>523</v>
      </c>
      <c r="D17" s="872">
        <v>4670</v>
      </c>
      <c r="E17" s="872">
        <v>4154</v>
      </c>
      <c r="F17" s="872">
        <v>524</v>
      </c>
      <c r="G17" s="872">
        <v>4678</v>
      </c>
      <c r="H17" s="268"/>
      <c r="I17" s="712"/>
      <c r="J17" s="754"/>
    </row>
    <row r="18" spans="1:10" s="37" customFormat="1" ht="15" customHeight="1" thickBot="1" x14ac:dyDescent="0.25">
      <c r="A18" s="843" t="s">
        <v>78</v>
      </c>
      <c r="B18" s="871" t="s">
        <v>619</v>
      </c>
      <c r="C18" s="871">
        <v>71</v>
      </c>
      <c r="D18" s="871">
        <v>72</v>
      </c>
      <c r="E18" s="871" t="s">
        <v>619</v>
      </c>
      <c r="F18" s="871">
        <v>91</v>
      </c>
      <c r="G18" s="871">
        <v>92</v>
      </c>
      <c r="I18" s="712"/>
      <c r="J18" s="754"/>
    </row>
    <row r="19" spans="1:10" s="37" customFormat="1" ht="15" customHeight="1" thickBot="1" x14ac:dyDescent="0.25">
      <c r="A19" s="844" t="s">
        <v>79</v>
      </c>
      <c r="B19" s="872" t="s">
        <v>619</v>
      </c>
      <c r="C19" s="872">
        <v>1465</v>
      </c>
      <c r="D19" s="872">
        <v>1468</v>
      </c>
      <c r="E19" s="872" t="s">
        <v>619</v>
      </c>
      <c r="F19" s="872">
        <v>1508</v>
      </c>
      <c r="G19" s="872">
        <v>1511</v>
      </c>
      <c r="I19" s="712"/>
      <c r="J19" s="754"/>
    </row>
    <row r="20" spans="1:10" s="37" customFormat="1" ht="15" customHeight="1" thickBot="1" x14ac:dyDescent="0.25">
      <c r="A20" s="843" t="s">
        <v>80</v>
      </c>
      <c r="B20" s="871">
        <v>0</v>
      </c>
      <c r="C20" s="871">
        <v>7946</v>
      </c>
      <c r="D20" s="871">
        <v>7946</v>
      </c>
      <c r="E20" s="871">
        <v>0</v>
      </c>
      <c r="F20" s="871">
        <v>8190</v>
      </c>
      <c r="G20" s="871">
        <v>8190</v>
      </c>
      <c r="I20" s="712"/>
      <c r="J20" s="754"/>
    </row>
    <row r="21" spans="1:10" s="37" customFormat="1" ht="15" customHeight="1" thickBot="1" x14ac:dyDescent="0.25">
      <c r="A21" s="844" t="s">
        <v>81</v>
      </c>
      <c r="B21" s="872">
        <v>0</v>
      </c>
      <c r="C21" s="872">
        <v>577</v>
      </c>
      <c r="D21" s="872">
        <v>577</v>
      </c>
      <c r="E21" s="872">
        <v>0</v>
      </c>
      <c r="F21" s="872">
        <v>630</v>
      </c>
      <c r="G21" s="872">
        <v>630</v>
      </c>
      <c r="I21" s="712"/>
      <c r="J21" s="754"/>
    </row>
    <row r="22" spans="1:10" s="37" customFormat="1" ht="15" customHeight="1" thickBot="1" x14ac:dyDescent="0.25">
      <c r="A22" s="843" t="s">
        <v>82</v>
      </c>
      <c r="B22" s="871">
        <v>6</v>
      </c>
      <c r="C22" s="871">
        <v>775</v>
      </c>
      <c r="D22" s="871">
        <v>781</v>
      </c>
      <c r="E22" s="871">
        <v>6</v>
      </c>
      <c r="F22" s="871">
        <v>785</v>
      </c>
      <c r="G22" s="871">
        <v>791</v>
      </c>
      <c r="I22" s="712"/>
      <c r="J22" s="754"/>
    </row>
    <row r="23" spans="1:10" s="37" customFormat="1" ht="15" customHeight="1" thickBot="1" x14ac:dyDescent="0.25">
      <c r="A23" s="844" t="s">
        <v>83</v>
      </c>
      <c r="B23" s="872" t="s">
        <v>619</v>
      </c>
      <c r="C23" s="872">
        <v>477</v>
      </c>
      <c r="D23" s="872">
        <v>479</v>
      </c>
      <c r="E23" s="872" t="s">
        <v>619</v>
      </c>
      <c r="F23" s="872">
        <v>489</v>
      </c>
      <c r="G23" s="872">
        <v>493</v>
      </c>
      <c r="I23" s="712"/>
      <c r="J23" s="754"/>
    </row>
    <row r="24" spans="1:10" s="37" customFormat="1" ht="15" customHeight="1" thickBot="1" x14ac:dyDescent="0.25">
      <c r="A24" s="843" t="s">
        <v>84</v>
      </c>
      <c r="B24" s="871">
        <v>0</v>
      </c>
      <c r="C24" s="871">
        <v>2487</v>
      </c>
      <c r="D24" s="871">
        <v>2487</v>
      </c>
      <c r="E24" s="871">
        <v>0</v>
      </c>
      <c r="F24" s="871">
        <v>2620</v>
      </c>
      <c r="G24" s="871">
        <v>2620</v>
      </c>
      <c r="I24" s="712"/>
      <c r="J24" s="754"/>
    </row>
    <row r="25" spans="1:10" s="37" customFormat="1" ht="15" customHeight="1" thickBot="1" x14ac:dyDescent="0.25">
      <c r="A25" s="844" t="s">
        <v>85</v>
      </c>
      <c r="B25" s="872">
        <v>0</v>
      </c>
      <c r="C25" s="872">
        <v>38</v>
      </c>
      <c r="D25" s="872">
        <v>38</v>
      </c>
      <c r="E25" s="872">
        <v>0</v>
      </c>
      <c r="F25" s="872">
        <v>43</v>
      </c>
      <c r="G25" s="872">
        <v>43</v>
      </c>
      <c r="I25" s="712"/>
      <c r="J25" s="754"/>
    </row>
    <row r="26" spans="1:10" s="37" customFormat="1" ht="15" customHeight="1" thickBot="1" x14ac:dyDescent="0.25">
      <c r="A26" s="843" t="s">
        <v>86</v>
      </c>
      <c r="B26" s="871">
        <v>69</v>
      </c>
      <c r="C26" s="871">
        <v>1553</v>
      </c>
      <c r="D26" s="871">
        <v>1622</v>
      </c>
      <c r="E26" s="845">
        <v>6149</v>
      </c>
      <c r="F26" s="845">
        <v>15856</v>
      </c>
      <c r="G26" s="845">
        <v>22005</v>
      </c>
      <c r="I26" s="712"/>
    </row>
    <row r="27" spans="1:10" s="37" customFormat="1" ht="15" customHeight="1" thickBot="1" x14ac:dyDescent="0.25">
      <c r="A27" s="844" t="s">
        <v>87</v>
      </c>
      <c r="B27" s="872" t="s">
        <v>619</v>
      </c>
      <c r="C27" s="872">
        <v>17</v>
      </c>
      <c r="D27" s="872">
        <v>18</v>
      </c>
      <c r="E27" s="872">
        <v>239</v>
      </c>
      <c r="F27" s="872">
        <v>443</v>
      </c>
      <c r="G27" s="872">
        <v>682</v>
      </c>
      <c r="I27" s="712"/>
    </row>
    <row r="28" spans="1:10" s="37" customFormat="1" ht="15" customHeight="1" thickBot="1" x14ac:dyDescent="0.25">
      <c r="A28" s="843" t="s">
        <v>88</v>
      </c>
      <c r="B28" s="871" t="s">
        <v>619</v>
      </c>
      <c r="C28" s="871" t="s">
        <v>619</v>
      </c>
      <c r="D28" s="871" t="s">
        <v>619</v>
      </c>
      <c r="E28" s="871">
        <v>54</v>
      </c>
      <c r="F28" s="871">
        <v>48</v>
      </c>
      <c r="G28" s="871">
        <v>102</v>
      </c>
      <c r="I28" s="712"/>
    </row>
    <row r="29" spans="1:10" s="37" customFormat="1" ht="15" customHeight="1" thickBot="1" x14ac:dyDescent="0.3">
      <c r="A29" s="844" t="s">
        <v>89</v>
      </c>
      <c r="B29" s="872">
        <v>5</v>
      </c>
      <c r="C29" s="872">
        <v>355</v>
      </c>
      <c r="D29" s="872">
        <v>360</v>
      </c>
      <c r="E29" s="872">
        <v>72</v>
      </c>
      <c r="F29" s="872">
        <v>502</v>
      </c>
      <c r="G29" s="872">
        <v>574</v>
      </c>
    </row>
    <row r="30" spans="1:10" s="37" customFormat="1" ht="15" customHeight="1" thickBot="1" x14ac:dyDescent="0.3">
      <c r="A30" s="843" t="s">
        <v>90</v>
      </c>
      <c r="B30" s="871">
        <v>50</v>
      </c>
      <c r="C30" s="871">
        <v>567</v>
      </c>
      <c r="D30" s="871">
        <v>617</v>
      </c>
      <c r="E30" s="871">
        <v>381</v>
      </c>
      <c r="F30" s="871">
        <v>903</v>
      </c>
      <c r="G30" s="871">
        <v>1284</v>
      </c>
    </row>
    <row r="31" spans="1:10" s="37" customFormat="1" ht="15" customHeight="1" thickBot="1" x14ac:dyDescent="0.3">
      <c r="A31" s="844" t="s">
        <v>91</v>
      </c>
      <c r="B31" s="872">
        <v>0</v>
      </c>
      <c r="C31" s="872">
        <v>11</v>
      </c>
      <c r="D31" s="872">
        <v>11</v>
      </c>
      <c r="E31" s="872">
        <v>0</v>
      </c>
      <c r="F31" s="872">
        <v>11</v>
      </c>
      <c r="G31" s="872">
        <v>11</v>
      </c>
    </row>
    <row r="32" spans="1:10" s="37" customFormat="1" ht="15" customHeight="1" thickBot="1" x14ac:dyDescent="0.3">
      <c r="A32" s="843" t="s">
        <v>92</v>
      </c>
      <c r="B32" s="871">
        <v>0</v>
      </c>
      <c r="C32" s="871">
        <v>662</v>
      </c>
      <c r="D32" s="871">
        <v>662</v>
      </c>
      <c r="E32" s="871">
        <v>0</v>
      </c>
      <c r="F32" s="871">
        <v>1581</v>
      </c>
      <c r="G32" s="871">
        <v>1581</v>
      </c>
    </row>
    <row r="33" spans="1:7" s="37" customFormat="1" ht="15" customHeight="1" thickBot="1" x14ac:dyDescent="0.3">
      <c r="A33" s="844" t="s">
        <v>93</v>
      </c>
      <c r="B33" s="872">
        <v>0</v>
      </c>
      <c r="C33" s="872">
        <v>158</v>
      </c>
      <c r="D33" s="872">
        <v>158</v>
      </c>
      <c r="E33" s="872">
        <v>0</v>
      </c>
      <c r="F33" s="872">
        <v>281</v>
      </c>
      <c r="G33" s="872">
        <v>281</v>
      </c>
    </row>
    <row r="34" spans="1:7" s="37" customFormat="1" ht="15" customHeight="1" thickBot="1" x14ac:dyDescent="0.3">
      <c r="A34" s="843" t="s">
        <v>94</v>
      </c>
      <c r="B34" s="871" t="s">
        <v>619</v>
      </c>
      <c r="C34" s="871">
        <v>278</v>
      </c>
      <c r="D34" s="871">
        <v>280</v>
      </c>
      <c r="E34" s="871">
        <v>10</v>
      </c>
      <c r="F34" s="871">
        <v>340</v>
      </c>
      <c r="G34" s="871">
        <v>350</v>
      </c>
    </row>
    <row r="35" spans="1:7" s="37" customFormat="1" ht="15" customHeight="1" thickBot="1" x14ac:dyDescent="0.3">
      <c r="A35" s="844" t="s">
        <v>95</v>
      </c>
      <c r="B35" s="872" t="s">
        <v>619</v>
      </c>
      <c r="C35" s="872">
        <v>503</v>
      </c>
      <c r="D35" s="872">
        <v>505</v>
      </c>
      <c r="E35" s="872" t="s">
        <v>619</v>
      </c>
      <c r="F35" s="872">
        <v>528</v>
      </c>
      <c r="G35" s="872">
        <v>530</v>
      </c>
    </row>
    <row r="36" spans="1:7" s="37" customFormat="1" ht="15.75" customHeight="1" thickBot="1" x14ac:dyDescent="0.3">
      <c r="A36" s="846" t="s">
        <v>5</v>
      </c>
      <c r="B36" s="847">
        <v>8888</v>
      </c>
      <c r="C36" s="847">
        <v>18921</v>
      </c>
      <c r="D36" s="847">
        <v>27809</v>
      </c>
      <c r="E36" s="847">
        <v>19798</v>
      </c>
      <c r="F36" s="847">
        <v>36505</v>
      </c>
      <c r="G36" s="847">
        <v>56303</v>
      </c>
    </row>
    <row r="37" spans="1:7" s="262" customFormat="1" ht="33.75" customHeight="1" x14ac:dyDescent="0.15">
      <c r="A37" s="1006" t="s">
        <v>621</v>
      </c>
      <c r="B37" s="1006"/>
      <c r="C37" s="1006"/>
      <c r="D37" s="1006"/>
      <c r="E37" s="1006"/>
      <c r="F37" s="1006"/>
      <c r="G37" s="1006"/>
    </row>
    <row r="38" spans="1:7" s="262" customFormat="1" ht="29.25" customHeight="1" x14ac:dyDescent="0.15">
      <c r="A38" s="901" t="s">
        <v>343</v>
      </c>
      <c r="B38" s="901"/>
      <c r="C38" s="901"/>
      <c r="D38" s="901"/>
      <c r="E38" s="901"/>
      <c r="F38" s="901"/>
      <c r="G38" s="901"/>
    </row>
    <row r="39" spans="1:7" s="262" customFormat="1" ht="15.75" customHeight="1" x14ac:dyDescent="0.2">
      <c r="A39" s="448" t="s">
        <v>622</v>
      </c>
      <c r="B39" s="1007"/>
      <c r="C39" s="1007"/>
      <c r="D39" s="1007"/>
      <c r="E39" s="1007"/>
      <c r="F39" s="1007"/>
      <c r="G39" s="1007"/>
    </row>
  </sheetData>
  <mergeCells count="4">
    <mergeCell ref="A1:G1"/>
    <mergeCell ref="E2:G2"/>
    <mergeCell ref="A37:G37"/>
    <mergeCell ref="A38:G38"/>
  </mergeCells>
  <printOptions horizontalCentered="1"/>
  <pageMargins left="0.23622047244094491" right="0.23622047244094491" top="0.74803149606299213" bottom="0.74803149606299213" header="0.31496062992125984" footer="0.31496062992125984"/>
  <pageSetup paperSize="9" orientation="portrait" r:id="rId1"/>
  <headerFooter>
    <oddFooter>&amp;R&amp;[18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67"/>
  <sheetViews>
    <sheetView showGridLines="0" view="pageBreakPreview" topLeftCell="A19" zoomScale="85" zoomScaleNormal="55" zoomScaleSheetLayoutView="85" workbookViewId="0">
      <selection activeCell="G36" sqref="G36"/>
    </sheetView>
  </sheetViews>
  <sheetFormatPr defaultColWidth="9.140625" defaultRowHeight="24" customHeight="1" thickTop="1" thickBottom="1" x14ac:dyDescent="0.25"/>
  <cols>
    <col min="1" max="1" width="51.5703125" style="413" customWidth="1"/>
    <col min="2" max="2" width="9.28515625" style="62" customWidth="1"/>
    <col min="3" max="3" width="8.28515625" style="62" customWidth="1"/>
    <col min="4" max="4" width="7.85546875" style="62" customWidth="1"/>
    <col min="5" max="5" width="7.42578125" style="62" customWidth="1"/>
    <col min="6" max="6" width="8.42578125" style="62" customWidth="1"/>
    <col min="7" max="7" width="8.5703125" style="62" customWidth="1"/>
    <col min="8" max="8" width="8.140625" style="62" customWidth="1"/>
    <col min="9" max="9" width="11.28515625" style="62" customWidth="1"/>
    <col min="10" max="10" width="7.42578125" style="62" customWidth="1"/>
    <col min="11" max="11" width="9.42578125" style="62" customWidth="1"/>
    <col min="12" max="12" width="11" style="62" customWidth="1"/>
    <col min="13" max="13" width="11" style="470" customWidth="1"/>
    <col min="14" max="14" width="9.140625" style="62" customWidth="1"/>
    <col min="15" max="15" width="7.42578125" style="62" customWidth="1"/>
    <col min="16" max="16" width="9.42578125" style="62" customWidth="1"/>
    <col min="17" max="17" width="9.85546875" style="62" customWidth="1"/>
    <col min="18" max="18" width="9.28515625" style="62" customWidth="1"/>
    <col min="19" max="19" width="9.140625" style="62" customWidth="1"/>
    <col min="20" max="20" width="7.42578125" style="62" customWidth="1"/>
    <col min="21" max="21" width="16.140625" style="62" customWidth="1"/>
    <col min="22" max="56" width="9.140625" style="420"/>
    <col min="57" max="252" width="9.140625" style="65"/>
    <col min="253" max="253" width="34.85546875" style="65" customWidth="1"/>
    <col min="254" max="16384" width="9.140625" style="65"/>
  </cols>
  <sheetData>
    <row r="1" spans="1:56" s="64" customFormat="1" ht="24" customHeight="1" thickTop="1" thickBot="1" x14ac:dyDescent="0.25">
      <c r="A1" s="953" t="s">
        <v>553</v>
      </c>
      <c r="B1" s="954"/>
      <c r="C1" s="954"/>
      <c r="D1" s="954"/>
      <c r="E1" s="954"/>
      <c r="F1" s="954"/>
      <c r="G1" s="954"/>
      <c r="H1" s="954"/>
      <c r="I1" s="954"/>
      <c r="J1" s="954"/>
      <c r="K1" s="954"/>
      <c r="L1" s="954"/>
      <c r="M1" s="954"/>
      <c r="N1" s="954"/>
      <c r="O1" s="954"/>
      <c r="P1" s="954"/>
      <c r="Q1" s="954"/>
      <c r="R1" s="954"/>
      <c r="S1" s="954"/>
      <c r="T1" s="954"/>
      <c r="U1" s="954"/>
      <c r="V1" s="414"/>
      <c r="W1" s="414"/>
      <c r="X1" s="414"/>
      <c r="Y1" s="414"/>
      <c r="Z1" s="414"/>
      <c r="AA1" s="414"/>
      <c r="AB1" s="414"/>
      <c r="AC1" s="414"/>
      <c r="AD1" s="414"/>
      <c r="AE1" s="414"/>
      <c r="AF1" s="414"/>
      <c r="AG1" s="414"/>
      <c r="AH1" s="414"/>
      <c r="AI1" s="414"/>
      <c r="AJ1" s="414"/>
      <c r="AK1" s="414"/>
      <c r="AL1" s="414"/>
      <c r="AM1" s="414"/>
      <c r="AN1" s="414"/>
      <c r="AO1" s="414"/>
      <c r="AP1" s="414"/>
      <c r="AQ1" s="414"/>
      <c r="AR1" s="414"/>
      <c r="AS1" s="414"/>
      <c r="AT1" s="414"/>
      <c r="AU1" s="414"/>
      <c r="AV1" s="414"/>
      <c r="AW1" s="414"/>
      <c r="AX1" s="414"/>
      <c r="AY1" s="414"/>
      <c r="AZ1" s="414"/>
      <c r="BA1" s="414"/>
      <c r="BB1" s="414"/>
      <c r="BC1" s="414"/>
      <c r="BD1" s="414"/>
    </row>
    <row r="2" spans="1:56" s="64" customFormat="1" ht="24" customHeight="1" thickTop="1" thickBot="1" x14ac:dyDescent="0.25">
      <c r="A2" s="551"/>
      <c r="B2" s="955" t="s">
        <v>142</v>
      </c>
      <c r="C2" s="955"/>
      <c r="D2" s="955"/>
      <c r="E2" s="955"/>
      <c r="F2" s="955"/>
      <c r="G2" s="956" t="s">
        <v>7</v>
      </c>
      <c r="H2" s="956"/>
      <c r="I2" s="956"/>
      <c r="J2" s="956"/>
      <c r="K2" s="956"/>
      <c r="L2" s="955" t="s">
        <v>245</v>
      </c>
      <c r="M2" s="955"/>
      <c r="N2" s="955"/>
      <c r="O2" s="955"/>
      <c r="P2" s="955"/>
      <c r="Q2" s="956" t="s">
        <v>63</v>
      </c>
      <c r="R2" s="956"/>
      <c r="S2" s="956"/>
      <c r="T2" s="956"/>
      <c r="U2" s="956"/>
      <c r="V2" s="414"/>
      <c r="W2" s="414"/>
      <c r="X2" s="414"/>
      <c r="Y2" s="414"/>
      <c r="Z2" s="414"/>
      <c r="AA2" s="414"/>
      <c r="AB2" s="414"/>
      <c r="AC2" s="414"/>
      <c r="AD2" s="414"/>
      <c r="AE2" s="414"/>
      <c r="AF2" s="414"/>
      <c r="AG2" s="414"/>
      <c r="AH2" s="414"/>
      <c r="AI2" s="414"/>
      <c r="AJ2" s="414"/>
      <c r="AK2" s="414"/>
      <c r="AL2" s="414"/>
      <c r="AM2" s="414"/>
      <c r="AN2" s="414"/>
      <c r="AO2" s="414"/>
      <c r="AP2" s="414"/>
      <c r="AQ2" s="414"/>
      <c r="AR2" s="414"/>
      <c r="AS2" s="414"/>
      <c r="AT2" s="414"/>
      <c r="AU2" s="414"/>
      <c r="AV2" s="414"/>
      <c r="AW2" s="414"/>
      <c r="AX2" s="414"/>
      <c r="AY2" s="414"/>
      <c r="AZ2" s="414"/>
      <c r="BA2" s="414"/>
      <c r="BB2" s="414"/>
      <c r="BC2" s="414"/>
      <c r="BD2" s="414"/>
    </row>
    <row r="3" spans="1:56" s="64" customFormat="1" ht="24" customHeight="1" thickTop="1" thickBot="1" x14ac:dyDescent="0.25">
      <c r="A3" s="367" t="s">
        <v>181</v>
      </c>
      <c r="B3" s="552" t="s">
        <v>182</v>
      </c>
      <c r="C3" s="713" t="s">
        <v>9</v>
      </c>
      <c r="D3" s="713" t="s">
        <v>10</v>
      </c>
      <c r="E3" s="713" t="s">
        <v>11</v>
      </c>
      <c r="F3" s="713" t="s">
        <v>19</v>
      </c>
      <c r="G3" s="713" t="s">
        <v>182</v>
      </c>
      <c r="H3" s="713" t="s">
        <v>9</v>
      </c>
      <c r="I3" s="713" t="s">
        <v>10</v>
      </c>
      <c r="J3" s="713" t="s">
        <v>11</v>
      </c>
      <c r="K3" s="713" t="s">
        <v>19</v>
      </c>
      <c r="L3" s="713" t="s">
        <v>182</v>
      </c>
      <c r="M3" s="412" t="s">
        <v>9</v>
      </c>
      <c r="N3" s="713" t="s">
        <v>10</v>
      </c>
      <c r="O3" s="713" t="s">
        <v>11</v>
      </c>
      <c r="P3" s="713" t="s">
        <v>19</v>
      </c>
      <c r="Q3" s="713" t="s">
        <v>182</v>
      </c>
      <c r="R3" s="713" t="s">
        <v>9</v>
      </c>
      <c r="S3" s="713" t="s">
        <v>10</v>
      </c>
      <c r="T3" s="713" t="s">
        <v>11</v>
      </c>
      <c r="U3" s="553" t="s">
        <v>19</v>
      </c>
      <c r="V3" s="414"/>
      <c r="W3" s="414"/>
      <c r="X3" s="414"/>
      <c r="Y3" s="414"/>
      <c r="Z3" s="414"/>
      <c r="AA3" s="414"/>
      <c r="AB3" s="414"/>
      <c r="AC3" s="414"/>
      <c r="AD3" s="414"/>
      <c r="AE3" s="414"/>
      <c r="AF3" s="414"/>
      <c r="AG3" s="414"/>
      <c r="AH3" s="414"/>
      <c r="AI3" s="414"/>
      <c r="AJ3" s="414"/>
      <c r="AK3" s="414"/>
      <c r="AL3" s="414"/>
      <c r="AM3" s="414"/>
      <c r="AN3" s="414"/>
      <c r="AO3" s="414"/>
      <c r="AP3" s="414"/>
      <c r="AQ3" s="414"/>
      <c r="AR3" s="414"/>
      <c r="AS3" s="414"/>
      <c r="AT3" s="414"/>
      <c r="AU3" s="414"/>
      <c r="AV3" s="414"/>
      <c r="AW3" s="414"/>
      <c r="AX3" s="414"/>
      <c r="AY3" s="414"/>
      <c r="AZ3" s="414"/>
      <c r="BA3" s="414"/>
      <c r="BB3" s="414"/>
      <c r="BC3" s="414"/>
      <c r="BD3" s="414"/>
    </row>
    <row r="4" spans="1:56" s="64" customFormat="1" ht="24" customHeight="1" thickTop="1" thickBot="1" x14ac:dyDescent="0.25">
      <c r="A4" s="554" t="s">
        <v>183</v>
      </c>
      <c r="B4" s="760">
        <v>2417</v>
      </c>
      <c r="C4" s="760">
        <v>56</v>
      </c>
      <c r="D4" s="760">
        <v>42</v>
      </c>
      <c r="E4" s="760">
        <v>20</v>
      </c>
      <c r="F4" s="760">
        <v>2535</v>
      </c>
      <c r="G4" s="760">
        <v>3334</v>
      </c>
      <c r="H4" s="760">
        <v>2015</v>
      </c>
      <c r="I4" s="760">
        <v>1265</v>
      </c>
      <c r="J4" s="760">
        <v>332</v>
      </c>
      <c r="K4" s="760">
        <v>6946</v>
      </c>
      <c r="L4" s="760">
        <v>4251</v>
      </c>
      <c r="M4" s="760">
        <v>3171</v>
      </c>
      <c r="N4" s="760">
        <v>2088</v>
      </c>
      <c r="O4" s="760">
        <v>425</v>
      </c>
      <c r="P4" s="760">
        <v>9935</v>
      </c>
      <c r="Q4" s="760">
        <v>10002</v>
      </c>
      <c r="R4" s="760">
        <v>5242</v>
      </c>
      <c r="S4" s="760">
        <v>3395</v>
      </c>
      <c r="T4" s="760">
        <v>777</v>
      </c>
      <c r="U4" s="760">
        <v>19416</v>
      </c>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row>
    <row r="5" spans="1:56" s="64" customFormat="1" ht="24" customHeight="1" thickTop="1" thickBot="1" x14ac:dyDescent="0.25">
      <c r="A5" s="757" t="s">
        <v>21</v>
      </c>
      <c r="B5" s="763">
        <v>2038</v>
      </c>
      <c r="C5" s="763">
        <v>39</v>
      </c>
      <c r="D5" s="763">
        <v>19</v>
      </c>
      <c r="E5" s="763" t="s">
        <v>619</v>
      </c>
      <c r="F5" s="763">
        <v>2098</v>
      </c>
      <c r="G5" s="764">
        <v>2428</v>
      </c>
      <c r="H5" s="764">
        <v>1336</v>
      </c>
      <c r="I5" s="764">
        <v>620</v>
      </c>
      <c r="J5" s="764">
        <v>31</v>
      </c>
      <c r="K5" s="764">
        <v>4415</v>
      </c>
      <c r="L5" s="763">
        <v>3292</v>
      </c>
      <c r="M5" s="763">
        <v>2267</v>
      </c>
      <c r="N5" s="763">
        <v>1011</v>
      </c>
      <c r="O5" s="763">
        <v>34</v>
      </c>
      <c r="P5" s="763">
        <v>6604</v>
      </c>
      <c r="Q5" s="764">
        <v>7758</v>
      </c>
      <c r="R5" s="764">
        <v>3642</v>
      </c>
      <c r="S5" s="764">
        <v>1650</v>
      </c>
      <c r="T5" s="764">
        <v>67</v>
      </c>
      <c r="U5" s="764">
        <v>13117</v>
      </c>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row>
    <row r="6" spans="1:56" s="64" customFormat="1" ht="24" customHeight="1" thickTop="1" thickBot="1" x14ac:dyDescent="0.25">
      <c r="A6" s="757" t="s">
        <v>22</v>
      </c>
      <c r="B6" s="763">
        <v>353</v>
      </c>
      <c r="C6" s="763">
        <v>15</v>
      </c>
      <c r="D6" s="763">
        <v>17</v>
      </c>
      <c r="E6" s="763">
        <v>6</v>
      </c>
      <c r="F6" s="763">
        <v>391</v>
      </c>
      <c r="G6" s="764">
        <v>735</v>
      </c>
      <c r="H6" s="764">
        <v>556</v>
      </c>
      <c r="I6" s="764">
        <v>461</v>
      </c>
      <c r="J6" s="764">
        <v>93</v>
      </c>
      <c r="K6" s="764">
        <v>1845</v>
      </c>
      <c r="L6" s="763">
        <v>865</v>
      </c>
      <c r="M6" s="763">
        <v>819</v>
      </c>
      <c r="N6" s="763">
        <v>736</v>
      </c>
      <c r="O6" s="763">
        <v>79</v>
      </c>
      <c r="P6" s="763">
        <v>2499</v>
      </c>
      <c r="Q6" s="764">
        <v>1953</v>
      </c>
      <c r="R6" s="764">
        <v>1390</v>
      </c>
      <c r="S6" s="764">
        <v>1214</v>
      </c>
      <c r="T6" s="764">
        <v>178</v>
      </c>
      <c r="U6" s="764">
        <v>4735</v>
      </c>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c r="BC6" s="414"/>
      <c r="BD6" s="414"/>
    </row>
    <row r="7" spans="1:56" s="64" customFormat="1" ht="24" customHeight="1" thickTop="1" thickBot="1" x14ac:dyDescent="0.25">
      <c r="A7" s="757" t="s">
        <v>23</v>
      </c>
      <c r="B7" s="763">
        <v>0</v>
      </c>
      <c r="C7" s="763">
        <v>0</v>
      </c>
      <c r="D7" s="763">
        <v>5</v>
      </c>
      <c r="E7" s="763">
        <v>10</v>
      </c>
      <c r="F7" s="763">
        <v>15</v>
      </c>
      <c r="G7" s="764" t="s">
        <v>619</v>
      </c>
      <c r="H7" s="764">
        <v>15</v>
      </c>
      <c r="I7" s="764">
        <v>137</v>
      </c>
      <c r="J7" s="764">
        <v>171</v>
      </c>
      <c r="K7" s="764">
        <v>326</v>
      </c>
      <c r="L7" s="763" t="s">
        <v>619</v>
      </c>
      <c r="M7" s="763">
        <v>34</v>
      </c>
      <c r="N7" s="763">
        <v>296</v>
      </c>
      <c r="O7" s="763">
        <v>281</v>
      </c>
      <c r="P7" s="763">
        <v>612</v>
      </c>
      <c r="Q7" s="764" t="s">
        <v>619</v>
      </c>
      <c r="R7" s="764">
        <v>49</v>
      </c>
      <c r="S7" s="764">
        <v>438</v>
      </c>
      <c r="T7" s="764">
        <v>462</v>
      </c>
      <c r="U7" s="764">
        <v>953</v>
      </c>
      <c r="V7" s="414"/>
      <c r="W7" s="414"/>
      <c r="X7" s="414"/>
      <c r="Y7" s="414"/>
      <c r="Z7" s="414"/>
      <c r="AA7" s="414"/>
      <c r="AB7" s="414"/>
      <c r="AC7" s="414"/>
      <c r="AD7" s="414"/>
      <c r="AE7" s="414"/>
      <c r="AF7" s="414"/>
      <c r="AG7" s="414"/>
      <c r="AH7" s="414"/>
      <c r="AI7" s="414"/>
      <c r="AJ7" s="414"/>
      <c r="AK7" s="414"/>
      <c r="AL7" s="414"/>
      <c r="AM7" s="414"/>
      <c r="AN7" s="414"/>
      <c r="AO7" s="414"/>
      <c r="AP7" s="414"/>
      <c r="AQ7" s="414"/>
      <c r="AR7" s="414"/>
      <c r="AS7" s="414"/>
      <c r="AT7" s="414"/>
      <c r="AU7" s="414"/>
      <c r="AV7" s="414"/>
      <c r="AW7" s="414"/>
      <c r="AX7" s="414"/>
      <c r="AY7" s="414"/>
      <c r="AZ7" s="414"/>
      <c r="BA7" s="414"/>
      <c r="BB7" s="414"/>
      <c r="BC7" s="414"/>
      <c r="BD7" s="414"/>
    </row>
    <row r="8" spans="1:56" s="64" customFormat="1" ht="24" customHeight="1" thickTop="1" thickBot="1" x14ac:dyDescent="0.25">
      <c r="A8" s="757" t="s">
        <v>24</v>
      </c>
      <c r="B8" s="763">
        <v>10</v>
      </c>
      <c r="C8" s="763" t="s">
        <v>619</v>
      </c>
      <c r="D8" s="763">
        <v>0</v>
      </c>
      <c r="E8" s="763" t="s">
        <v>619</v>
      </c>
      <c r="F8" s="763">
        <v>13</v>
      </c>
      <c r="G8" s="764">
        <v>29</v>
      </c>
      <c r="H8" s="764">
        <v>30</v>
      </c>
      <c r="I8" s="764">
        <v>30</v>
      </c>
      <c r="J8" s="764">
        <v>28</v>
      </c>
      <c r="K8" s="764">
        <v>117</v>
      </c>
      <c r="L8" s="763">
        <v>17</v>
      </c>
      <c r="M8" s="763">
        <v>10</v>
      </c>
      <c r="N8" s="763">
        <v>24</v>
      </c>
      <c r="O8" s="763">
        <v>22</v>
      </c>
      <c r="P8" s="763">
        <v>73</v>
      </c>
      <c r="Q8" s="764">
        <v>56</v>
      </c>
      <c r="R8" s="764">
        <v>41</v>
      </c>
      <c r="S8" s="764">
        <v>54</v>
      </c>
      <c r="T8" s="764">
        <v>52</v>
      </c>
      <c r="U8" s="764">
        <v>203</v>
      </c>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4"/>
      <c r="AX8" s="414"/>
      <c r="AY8" s="414"/>
      <c r="AZ8" s="414"/>
      <c r="BA8" s="414"/>
      <c r="BB8" s="414"/>
      <c r="BC8" s="414"/>
      <c r="BD8" s="414"/>
    </row>
    <row r="9" spans="1:56" s="64" customFormat="1" ht="24" customHeight="1" thickTop="1" thickBot="1" x14ac:dyDescent="0.25">
      <c r="A9" s="757" t="s">
        <v>184</v>
      </c>
      <c r="B9" s="763">
        <v>0</v>
      </c>
      <c r="C9" s="763">
        <v>0</v>
      </c>
      <c r="D9" s="763">
        <v>0</v>
      </c>
      <c r="E9" s="763">
        <v>0</v>
      </c>
      <c r="F9" s="763">
        <v>0</v>
      </c>
      <c r="G9" s="764" t="s">
        <v>619</v>
      </c>
      <c r="H9" s="764">
        <v>13</v>
      </c>
      <c r="I9" s="764">
        <v>6</v>
      </c>
      <c r="J9" s="764">
        <v>0</v>
      </c>
      <c r="K9" s="764">
        <v>21</v>
      </c>
      <c r="L9" s="763" t="s">
        <v>619</v>
      </c>
      <c r="M9" s="763" t="s">
        <v>619</v>
      </c>
      <c r="N9" s="763">
        <v>8</v>
      </c>
      <c r="O9" s="763" t="s">
        <v>619</v>
      </c>
      <c r="P9" s="763">
        <v>15</v>
      </c>
      <c r="Q9" s="764" t="s">
        <v>619</v>
      </c>
      <c r="R9" s="764">
        <v>15</v>
      </c>
      <c r="S9" s="764">
        <v>14</v>
      </c>
      <c r="T9" s="764" t="s">
        <v>619</v>
      </c>
      <c r="U9" s="764">
        <v>36</v>
      </c>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4"/>
      <c r="AW9" s="414"/>
      <c r="AX9" s="414"/>
      <c r="AY9" s="414"/>
      <c r="AZ9" s="414"/>
      <c r="BA9" s="414"/>
      <c r="BB9" s="414"/>
      <c r="BC9" s="414"/>
      <c r="BD9" s="414"/>
    </row>
    <row r="10" spans="1:56" s="64" customFormat="1" ht="24" customHeight="1" thickTop="1" thickBot="1" x14ac:dyDescent="0.25">
      <c r="A10" s="757" t="s">
        <v>26</v>
      </c>
      <c r="B10" s="763">
        <v>0</v>
      </c>
      <c r="C10" s="763">
        <v>0</v>
      </c>
      <c r="D10" s="763">
        <v>0</v>
      </c>
      <c r="E10" s="763">
        <v>0</v>
      </c>
      <c r="F10" s="763">
        <v>0</v>
      </c>
      <c r="G10" s="764" t="s">
        <v>619</v>
      </c>
      <c r="H10" s="764">
        <v>6</v>
      </c>
      <c r="I10" s="764" t="s">
        <v>619</v>
      </c>
      <c r="J10" s="764">
        <v>0</v>
      </c>
      <c r="K10" s="764">
        <v>8</v>
      </c>
      <c r="L10" s="763" t="s">
        <v>619</v>
      </c>
      <c r="M10" s="763" t="s">
        <v>619</v>
      </c>
      <c r="N10" s="763" t="s">
        <v>619</v>
      </c>
      <c r="O10" s="763">
        <v>0</v>
      </c>
      <c r="P10" s="763">
        <v>7</v>
      </c>
      <c r="Q10" s="764">
        <v>5</v>
      </c>
      <c r="R10" s="764">
        <v>8</v>
      </c>
      <c r="S10" s="764" t="s">
        <v>619</v>
      </c>
      <c r="T10" s="764">
        <v>0</v>
      </c>
      <c r="U10" s="764">
        <v>15</v>
      </c>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4"/>
      <c r="AT10" s="414"/>
      <c r="AU10" s="414"/>
      <c r="AV10" s="414"/>
      <c r="AW10" s="414"/>
      <c r="AX10" s="414"/>
      <c r="AY10" s="414"/>
      <c r="AZ10" s="414"/>
      <c r="BA10" s="414"/>
      <c r="BB10" s="414"/>
      <c r="BC10" s="414"/>
      <c r="BD10" s="414"/>
    </row>
    <row r="11" spans="1:56" s="64" customFormat="1" ht="24" customHeight="1" thickTop="1" thickBot="1" x14ac:dyDescent="0.25">
      <c r="A11" s="757" t="s">
        <v>27</v>
      </c>
      <c r="B11" s="763">
        <v>16</v>
      </c>
      <c r="C11" s="763" t="s">
        <v>619</v>
      </c>
      <c r="D11" s="763" t="s">
        <v>619</v>
      </c>
      <c r="E11" s="763">
        <v>0</v>
      </c>
      <c r="F11" s="763">
        <v>18</v>
      </c>
      <c r="G11" s="764">
        <v>136</v>
      </c>
      <c r="H11" s="764">
        <v>59</v>
      </c>
      <c r="I11" s="764">
        <v>10</v>
      </c>
      <c r="J11" s="764">
        <v>9</v>
      </c>
      <c r="K11" s="764">
        <v>214</v>
      </c>
      <c r="L11" s="763">
        <v>70</v>
      </c>
      <c r="M11" s="763">
        <v>37</v>
      </c>
      <c r="N11" s="763">
        <v>12</v>
      </c>
      <c r="O11" s="763">
        <v>6</v>
      </c>
      <c r="P11" s="763">
        <v>125</v>
      </c>
      <c r="Q11" s="764">
        <v>222</v>
      </c>
      <c r="R11" s="764">
        <v>97</v>
      </c>
      <c r="S11" s="764">
        <v>23</v>
      </c>
      <c r="T11" s="764">
        <v>15</v>
      </c>
      <c r="U11" s="764">
        <v>357</v>
      </c>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row>
    <row r="12" spans="1:56" s="281" customFormat="1" ht="24" customHeight="1" thickTop="1" thickBot="1" x14ac:dyDescent="0.25">
      <c r="A12" s="758" t="s">
        <v>185</v>
      </c>
      <c r="B12" s="765">
        <v>0</v>
      </c>
      <c r="C12" s="765" t="s">
        <v>619</v>
      </c>
      <c r="D12" s="765">
        <v>29</v>
      </c>
      <c r="E12" s="765">
        <v>13</v>
      </c>
      <c r="F12" s="765">
        <v>44</v>
      </c>
      <c r="G12" s="765">
        <v>0</v>
      </c>
      <c r="H12" s="765">
        <v>128</v>
      </c>
      <c r="I12" s="765">
        <v>459</v>
      </c>
      <c r="J12" s="765">
        <v>336</v>
      </c>
      <c r="K12" s="765">
        <v>923</v>
      </c>
      <c r="L12" s="765">
        <v>0</v>
      </c>
      <c r="M12" s="765">
        <v>28</v>
      </c>
      <c r="N12" s="765">
        <v>119</v>
      </c>
      <c r="O12" s="765">
        <v>96</v>
      </c>
      <c r="P12" s="765">
        <v>243</v>
      </c>
      <c r="Q12" s="765">
        <v>0</v>
      </c>
      <c r="R12" s="765">
        <v>158</v>
      </c>
      <c r="S12" s="765">
        <v>607</v>
      </c>
      <c r="T12" s="765">
        <v>445</v>
      </c>
      <c r="U12" s="765">
        <v>1210</v>
      </c>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5"/>
      <c r="AT12" s="415"/>
      <c r="AU12" s="415"/>
      <c r="AV12" s="415"/>
      <c r="AW12" s="415"/>
      <c r="AX12" s="415"/>
      <c r="AY12" s="415"/>
      <c r="AZ12" s="415"/>
      <c r="BA12" s="415"/>
      <c r="BB12" s="415"/>
      <c r="BC12" s="415"/>
      <c r="BD12" s="415"/>
    </row>
    <row r="13" spans="1:56" s="64" customFormat="1" ht="24" customHeight="1" thickTop="1" thickBot="1" x14ac:dyDescent="0.25">
      <c r="A13" s="757" t="s">
        <v>29</v>
      </c>
      <c r="B13" s="763">
        <v>0</v>
      </c>
      <c r="C13" s="763" t="s">
        <v>619</v>
      </c>
      <c r="D13" s="763">
        <v>18</v>
      </c>
      <c r="E13" s="763">
        <v>13</v>
      </c>
      <c r="F13" s="763">
        <v>33</v>
      </c>
      <c r="G13" s="764">
        <v>0</v>
      </c>
      <c r="H13" s="764">
        <v>85</v>
      </c>
      <c r="I13" s="764">
        <v>294</v>
      </c>
      <c r="J13" s="764">
        <v>220</v>
      </c>
      <c r="K13" s="764">
        <v>599</v>
      </c>
      <c r="L13" s="763">
        <v>0</v>
      </c>
      <c r="M13" s="763">
        <v>16</v>
      </c>
      <c r="N13" s="763">
        <v>66</v>
      </c>
      <c r="O13" s="763">
        <v>57</v>
      </c>
      <c r="P13" s="763">
        <v>139</v>
      </c>
      <c r="Q13" s="764">
        <v>0</v>
      </c>
      <c r="R13" s="764">
        <v>103</v>
      </c>
      <c r="S13" s="764">
        <v>378</v>
      </c>
      <c r="T13" s="764">
        <v>290</v>
      </c>
      <c r="U13" s="764">
        <v>771</v>
      </c>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4"/>
      <c r="AT13" s="414"/>
      <c r="AU13" s="414"/>
      <c r="AV13" s="414"/>
      <c r="AW13" s="414"/>
      <c r="AX13" s="414"/>
      <c r="AY13" s="414"/>
      <c r="AZ13" s="414"/>
      <c r="BA13" s="414"/>
      <c r="BB13" s="414"/>
      <c r="BC13" s="414"/>
      <c r="BD13" s="414"/>
    </row>
    <row r="14" spans="1:56" s="64" customFormat="1" ht="24" customHeight="1" thickTop="1" thickBot="1" x14ac:dyDescent="0.25">
      <c r="A14" s="757" t="s">
        <v>30</v>
      </c>
      <c r="B14" s="763">
        <v>0</v>
      </c>
      <c r="C14" s="763">
        <v>0</v>
      </c>
      <c r="D14" s="763">
        <v>11</v>
      </c>
      <c r="E14" s="763">
        <v>0</v>
      </c>
      <c r="F14" s="763">
        <v>11</v>
      </c>
      <c r="G14" s="764">
        <v>0</v>
      </c>
      <c r="H14" s="764">
        <v>43</v>
      </c>
      <c r="I14" s="764">
        <v>165</v>
      </c>
      <c r="J14" s="764">
        <v>116</v>
      </c>
      <c r="K14" s="764">
        <v>324</v>
      </c>
      <c r="L14" s="763">
        <v>0</v>
      </c>
      <c r="M14" s="763">
        <v>12</v>
      </c>
      <c r="N14" s="763">
        <v>53</v>
      </c>
      <c r="O14" s="763">
        <v>39</v>
      </c>
      <c r="P14" s="763">
        <v>104</v>
      </c>
      <c r="Q14" s="764">
        <v>0</v>
      </c>
      <c r="R14" s="764">
        <v>55</v>
      </c>
      <c r="S14" s="764">
        <v>229</v>
      </c>
      <c r="T14" s="764">
        <v>155</v>
      </c>
      <c r="U14" s="764">
        <v>439</v>
      </c>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row>
    <row r="15" spans="1:56" s="64" customFormat="1" ht="24" customHeight="1" thickTop="1" thickBot="1" x14ac:dyDescent="0.25">
      <c r="A15" s="758" t="s">
        <v>164</v>
      </c>
      <c r="B15" s="765" t="s">
        <v>619</v>
      </c>
      <c r="C15" s="765" t="s">
        <v>619</v>
      </c>
      <c r="D15" s="765">
        <v>10</v>
      </c>
      <c r="E15" s="765">
        <v>7</v>
      </c>
      <c r="F15" s="765">
        <v>21</v>
      </c>
      <c r="G15" s="765">
        <v>10</v>
      </c>
      <c r="H15" s="765">
        <v>93</v>
      </c>
      <c r="I15" s="765">
        <v>405</v>
      </c>
      <c r="J15" s="765">
        <v>379</v>
      </c>
      <c r="K15" s="765">
        <v>887</v>
      </c>
      <c r="L15" s="765">
        <v>62</v>
      </c>
      <c r="M15" s="765">
        <v>406</v>
      </c>
      <c r="N15" s="765">
        <v>1799</v>
      </c>
      <c r="O15" s="765">
        <v>1104</v>
      </c>
      <c r="P15" s="765">
        <v>3371</v>
      </c>
      <c r="Q15" s="765">
        <v>73</v>
      </c>
      <c r="R15" s="765">
        <v>502</v>
      </c>
      <c r="S15" s="765">
        <v>2214</v>
      </c>
      <c r="T15" s="765">
        <v>1490</v>
      </c>
      <c r="U15" s="765">
        <v>4279</v>
      </c>
      <c r="V15" s="414"/>
      <c r="W15" s="414"/>
      <c r="X15" s="414"/>
      <c r="Y15" s="414"/>
      <c r="Z15" s="414"/>
      <c r="AA15" s="414"/>
      <c r="AB15" s="414"/>
      <c r="AC15" s="414"/>
      <c r="AD15" s="414"/>
      <c r="AE15" s="414"/>
      <c r="AF15" s="414"/>
      <c r="AG15" s="414"/>
      <c r="AH15" s="414"/>
      <c r="AI15" s="414"/>
      <c r="AJ15" s="414"/>
      <c r="AK15" s="414"/>
      <c r="AL15" s="414"/>
      <c r="AM15" s="414"/>
      <c r="AN15" s="414"/>
      <c r="AO15" s="414"/>
      <c r="AP15" s="414"/>
      <c r="AQ15" s="414"/>
      <c r="AR15" s="414"/>
      <c r="AS15" s="414"/>
      <c r="AT15" s="414"/>
      <c r="AU15" s="414"/>
      <c r="AV15" s="414"/>
      <c r="AW15" s="414"/>
      <c r="AX15" s="414"/>
      <c r="AY15" s="414"/>
      <c r="AZ15" s="414"/>
      <c r="BA15" s="414"/>
      <c r="BB15" s="414"/>
      <c r="BC15" s="414"/>
      <c r="BD15" s="414"/>
    </row>
    <row r="16" spans="1:56" s="64" customFormat="1" ht="24" customHeight="1" thickTop="1" thickBot="1" x14ac:dyDescent="0.25">
      <c r="A16" s="757" t="s">
        <v>186</v>
      </c>
      <c r="B16" s="763">
        <v>0</v>
      </c>
      <c r="C16" s="763">
        <v>0</v>
      </c>
      <c r="D16" s="763">
        <v>0</v>
      </c>
      <c r="E16" s="763">
        <v>0</v>
      </c>
      <c r="F16" s="763">
        <v>0</v>
      </c>
      <c r="G16" s="764" t="s">
        <v>619</v>
      </c>
      <c r="H16" s="764">
        <v>8</v>
      </c>
      <c r="I16" s="764">
        <v>49</v>
      </c>
      <c r="J16" s="764">
        <v>17</v>
      </c>
      <c r="K16" s="764">
        <v>78</v>
      </c>
      <c r="L16" s="763" t="s">
        <v>619</v>
      </c>
      <c r="M16" s="763">
        <v>49</v>
      </c>
      <c r="N16" s="763">
        <v>190</v>
      </c>
      <c r="O16" s="763">
        <v>33</v>
      </c>
      <c r="P16" s="763">
        <v>274</v>
      </c>
      <c r="Q16" s="764">
        <v>6</v>
      </c>
      <c r="R16" s="764">
        <v>57</v>
      </c>
      <c r="S16" s="764">
        <v>239</v>
      </c>
      <c r="T16" s="764">
        <v>50</v>
      </c>
      <c r="U16" s="764">
        <v>352</v>
      </c>
      <c r="V16" s="414"/>
      <c r="W16" s="414"/>
      <c r="X16" s="414"/>
      <c r="Y16" s="414"/>
      <c r="Z16" s="414"/>
      <c r="AA16" s="414"/>
      <c r="AB16" s="414"/>
      <c r="AC16" s="414"/>
      <c r="AD16" s="414"/>
      <c r="AE16" s="414"/>
      <c r="AF16" s="414"/>
      <c r="AG16" s="414"/>
      <c r="AH16" s="414"/>
      <c r="AI16" s="414"/>
      <c r="AJ16" s="414"/>
      <c r="AK16" s="414"/>
      <c r="AL16" s="414"/>
      <c r="AM16" s="414"/>
      <c r="AN16" s="414"/>
      <c r="AO16" s="414"/>
      <c r="AP16" s="414"/>
      <c r="AQ16" s="414"/>
      <c r="AR16" s="414"/>
      <c r="AS16" s="414"/>
      <c r="AT16" s="414"/>
      <c r="AU16" s="414"/>
      <c r="AV16" s="414"/>
      <c r="AW16" s="414"/>
      <c r="AX16" s="414"/>
      <c r="AY16" s="414"/>
      <c r="AZ16" s="414"/>
      <c r="BA16" s="414"/>
      <c r="BB16" s="414"/>
      <c r="BC16" s="414"/>
      <c r="BD16" s="414"/>
    </row>
    <row r="17" spans="1:56" s="64" customFormat="1" ht="24" customHeight="1" thickTop="1" thickBot="1" x14ac:dyDescent="0.25">
      <c r="A17" s="757" t="s">
        <v>187</v>
      </c>
      <c r="B17" s="763">
        <v>0</v>
      </c>
      <c r="C17" s="763">
        <v>0</v>
      </c>
      <c r="D17" s="763">
        <v>0</v>
      </c>
      <c r="E17" s="763">
        <v>0</v>
      </c>
      <c r="F17" s="763">
        <v>0</v>
      </c>
      <c r="G17" s="764">
        <v>0</v>
      </c>
      <c r="H17" s="764">
        <v>9</v>
      </c>
      <c r="I17" s="764">
        <v>47</v>
      </c>
      <c r="J17" s="764">
        <v>31</v>
      </c>
      <c r="K17" s="764">
        <v>87</v>
      </c>
      <c r="L17" s="763">
        <v>6</v>
      </c>
      <c r="M17" s="763">
        <v>42</v>
      </c>
      <c r="N17" s="763">
        <v>230</v>
      </c>
      <c r="O17" s="763">
        <v>102</v>
      </c>
      <c r="P17" s="763">
        <v>380</v>
      </c>
      <c r="Q17" s="764">
        <v>6</v>
      </c>
      <c r="R17" s="764">
        <v>51</v>
      </c>
      <c r="S17" s="764">
        <v>277</v>
      </c>
      <c r="T17" s="764">
        <v>133</v>
      </c>
      <c r="U17" s="764">
        <v>467</v>
      </c>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4"/>
      <c r="AX17" s="414"/>
      <c r="AY17" s="414"/>
      <c r="AZ17" s="414"/>
      <c r="BA17" s="414"/>
      <c r="BB17" s="414"/>
      <c r="BC17" s="414"/>
      <c r="BD17" s="414"/>
    </row>
    <row r="18" spans="1:56" s="64" customFormat="1" ht="24" customHeight="1" thickTop="1" thickBot="1" x14ac:dyDescent="0.25">
      <c r="A18" s="757" t="s">
        <v>188</v>
      </c>
      <c r="B18" s="763" t="s">
        <v>619</v>
      </c>
      <c r="C18" s="763" t="s">
        <v>619</v>
      </c>
      <c r="D18" s="763">
        <v>10</v>
      </c>
      <c r="E18" s="763">
        <v>7</v>
      </c>
      <c r="F18" s="763">
        <v>21</v>
      </c>
      <c r="G18" s="764">
        <v>6</v>
      </c>
      <c r="H18" s="764">
        <v>76</v>
      </c>
      <c r="I18" s="764">
        <v>309</v>
      </c>
      <c r="J18" s="764">
        <v>331</v>
      </c>
      <c r="K18" s="764">
        <v>722</v>
      </c>
      <c r="L18" s="763">
        <v>54</v>
      </c>
      <c r="M18" s="763">
        <v>315</v>
      </c>
      <c r="N18" s="763">
        <v>1379</v>
      </c>
      <c r="O18" s="763">
        <v>969</v>
      </c>
      <c r="P18" s="763">
        <v>2717</v>
      </c>
      <c r="Q18" s="764">
        <v>61</v>
      </c>
      <c r="R18" s="764">
        <v>394</v>
      </c>
      <c r="S18" s="764">
        <v>1698</v>
      </c>
      <c r="T18" s="764">
        <v>1307</v>
      </c>
      <c r="U18" s="764">
        <v>3460</v>
      </c>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414"/>
      <c r="AV18" s="414"/>
      <c r="AW18" s="414"/>
      <c r="AX18" s="414"/>
      <c r="AY18" s="414"/>
      <c r="AZ18" s="414"/>
      <c r="BA18" s="414"/>
      <c r="BB18" s="414"/>
      <c r="BC18" s="414"/>
      <c r="BD18" s="414"/>
    </row>
    <row r="19" spans="1:56" s="64" customFormat="1" ht="24" customHeight="1" thickTop="1" thickBot="1" x14ac:dyDescent="0.25">
      <c r="A19" s="758" t="s">
        <v>165</v>
      </c>
      <c r="B19" s="765">
        <v>0</v>
      </c>
      <c r="C19" s="765">
        <v>0</v>
      </c>
      <c r="D19" s="765">
        <v>0</v>
      </c>
      <c r="E19" s="765">
        <v>0</v>
      </c>
      <c r="F19" s="765">
        <v>0</v>
      </c>
      <c r="G19" s="765" t="s">
        <v>619</v>
      </c>
      <c r="H19" s="765">
        <v>18</v>
      </c>
      <c r="I19" s="765">
        <v>69</v>
      </c>
      <c r="J19" s="765">
        <v>100</v>
      </c>
      <c r="K19" s="765">
        <v>188</v>
      </c>
      <c r="L19" s="765">
        <v>22</v>
      </c>
      <c r="M19" s="765">
        <v>171</v>
      </c>
      <c r="N19" s="765">
        <v>867</v>
      </c>
      <c r="O19" s="765">
        <v>887</v>
      </c>
      <c r="P19" s="765">
        <v>1947</v>
      </c>
      <c r="Q19" s="765">
        <v>23</v>
      </c>
      <c r="R19" s="765">
        <v>189</v>
      </c>
      <c r="S19" s="765">
        <v>936</v>
      </c>
      <c r="T19" s="765">
        <v>987</v>
      </c>
      <c r="U19" s="765">
        <v>2135</v>
      </c>
      <c r="V19" s="414"/>
      <c r="W19" s="414"/>
      <c r="X19" s="414"/>
      <c r="Y19" s="414"/>
      <c r="Z19" s="414"/>
      <c r="AA19" s="414"/>
      <c r="AB19" s="414"/>
      <c r="AC19" s="414"/>
      <c r="AD19" s="414"/>
      <c r="AE19" s="414"/>
      <c r="AF19" s="414"/>
      <c r="AG19" s="414"/>
      <c r="AH19" s="414"/>
      <c r="AI19" s="414"/>
      <c r="AJ19" s="414"/>
      <c r="AK19" s="414"/>
      <c r="AL19" s="414"/>
      <c r="AM19" s="414"/>
      <c r="AN19" s="414"/>
      <c r="AO19" s="414"/>
      <c r="AP19" s="414"/>
      <c r="AQ19" s="414"/>
      <c r="AR19" s="414"/>
      <c r="AS19" s="414"/>
      <c r="AT19" s="414"/>
      <c r="AU19" s="414"/>
      <c r="AV19" s="414"/>
      <c r="AW19" s="414"/>
      <c r="AX19" s="414"/>
      <c r="AY19" s="414"/>
      <c r="AZ19" s="414"/>
      <c r="BA19" s="414"/>
      <c r="BB19" s="414"/>
      <c r="BC19" s="414"/>
      <c r="BD19" s="414"/>
    </row>
    <row r="20" spans="1:56" s="64" customFormat="1" ht="24" customHeight="1" thickTop="1" thickBot="1" x14ac:dyDescent="0.25">
      <c r="A20" s="757" t="s">
        <v>189</v>
      </c>
      <c r="B20" s="763">
        <v>0</v>
      </c>
      <c r="C20" s="763">
        <v>0</v>
      </c>
      <c r="D20" s="763">
        <v>0</v>
      </c>
      <c r="E20" s="763">
        <v>0</v>
      </c>
      <c r="F20" s="763">
        <v>0</v>
      </c>
      <c r="G20" s="764">
        <v>0</v>
      </c>
      <c r="H20" s="764" t="s">
        <v>619</v>
      </c>
      <c r="I20" s="764" t="s">
        <v>619</v>
      </c>
      <c r="J20" s="764" t="s">
        <v>619</v>
      </c>
      <c r="K20" s="764">
        <v>6</v>
      </c>
      <c r="L20" s="763" t="s">
        <v>619</v>
      </c>
      <c r="M20" s="763">
        <v>9</v>
      </c>
      <c r="N20" s="763">
        <v>23</v>
      </c>
      <c r="O20" s="763">
        <v>5</v>
      </c>
      <c r="P20" s="763">
        <v>38</v>
      </c>
      <c r="Q20" s="764" t="s">
        <v>619</v>
      </c>
      <c r="R20" s="764">
        <v>10</v>
      </c>
      <c r="S20" s="764">
        <v>27</v>
      </c>
      <c r="T20" s="764">
        <v>6</v>
      </c>
      <c r="U20" s="764">
        <v>44</v>
      </c>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4"/>
      <c r="BA20" s="414"/>
      <c r="BB20" s="414"/>
      <c r="BC20" s="414"/>
      <c r="BD20" s="414"/>
    </row>
    <row r="21" spans="1:56" s="64" customFormat="1" ht="24" customHeight="1" thickTop="1" thickBot="1" x14ac:dyDescent="0.25">
      <c r="A21" s="757" t="s">
        <v>190</v>
      </c>
      <c r="B21" s="763">
        <v>0</v>
      </c>
      <c r="C21" s="763">
        <v>0</v>
      </c>
      <c r="D21" s="763">
        <v>0</v>
      </c>
      <c r="E21" s="763">
        <v>0</v>
      </c>
      <c r="F21" s="763">
        <v>0</v>
      </c>
      <c r="G21" s="764">
        <v>0</v>
      </c>
      <c r="H21" s="764">
        <v>7</v>
      </c>
      <c r="I21" s="764">
        <v>10</v>
      </c>
      <c r="J21" s="764">
        <v>8</v>
      </c>
      <c r="K21" s="764">
        <v>25</v>
      </c>
      <c r="L21" s="763" t="s">
        <v>619</v>
      </c>
      <c r="M21" s="763">
        <v>32</v>
      </c>
      <c r="N21" s="763">
        <v>110</v>
      </c>
      <c r="O21" s="763">
        <v>53</v>
      </c>
      <c r="P21" s="763">
        <v>198</v>
      </c>
      <c r="Q21" s="764" t="s">
        <v>619</v>
      </c>
      <c r="R21" s="764">
        <v>39</v>
      </c>
      <c r="S21" s="764">
        <v>120</v>
      </c>
      <c r="T21" s="764">
        <v>61</v>
      </c>
      <c r="U21" s="764">
        <v>223</v>
      </c>
      <c r="V21" s="414"/>
      <c r="W21" s="414"/>
      <c r="X21" s="414"/>
      <c r="Y21" s="414"/>
      <c r="Z21" s="414"/>
      <c r="AA21" s="414"/>
      <c r="AB21" s="414"/>
      <c r="AC21" s="414"/>
      <c r="AD21" s="414"/>
      <c r="AE21" s="414"/>
      <c r="AF21" s="414"/>
      <c r="AG21" s="414"/>
      <c r="AH21" s="414"/>
      <c r="AI21" s="414"/>
      <c r="AJ21" s="414"/>
      <c r="AK21" s="414"/>
      <c r="AL21" s="414"/>
      <c r="AM21" s="414"/>
      <c r="AN21" s="414"/>
      <c r="AO21" s="414"/>
      <c r="AP21" s="414"/>
      <c r="AQ21" s="414"/>
      <c r="AR21" s="414"/>
      <c r="AS21" s="414"/>
      <c r="AT21" s="414"/>
      <c r="AU21" s="414"/>
      <c r="AV21" s="414"/>
      <c r="AW21" s="414"/>
      <c r="AX21" s="414"/>
      <c r="AY21" s="414"/>
      <c r="AZ21" s="414"/>
      <c r="BA21" s="414"/>
      <c r="BB21" s="414"/>
      <c r="BC21" s="414"/>
      <c r="BD21" s="414"/>
    </row>
    <row r="22" spans="1:56" s="64" customFormat="1" ht="24" customHeight="1" thickTop="1" thickBot="1" x14ac:dyDescent="0.25">
      <c r="A22" s="757" t="s">
        <v>191</v>
      </c>
      <c r="B22" s="763">
        <v>0</v>
      </c>
      <c r="C22" s="763">
        <v>0</v>
      </c>
      <c r="D22" s="763">
        <v>0</v>
      </c>
      <c r="E22" s="763">
        <v>0</v>
      </c>
      <c r="F22" s="763">
        <v>0</v>
      </c>
      <c r="G22" s="764" t="s">
        <v>619</v>
      </c>
      <c r="H22" s="764">
        <v>10</v>
      </c>
      <c r="I22" s="764">
        <v>55</v>
      </c>
      <c r="J22" s="764">
        <v>91</v>
      </c>
      <c r="K22" s="764">
        <v>157</v>
      </c>
      <c r="L22" s="763">
        <v>18</v>
      </c>
      <c r="M22" s="763">
        <v>130</v>
      </c>
      <c r="N22" s="763">
        <v>734</v>
      </c>
      <c r="O22" s="763">
        <v>829</v>
      </c>
      <c r="P22" s="763">
        <v>1711</v>
      </c>
      <c r="Q22" s="764">
        <v>19</v>
      </c>
      <c r="R22" s="764">
        <v>140</v>
      </c>
      <c r="S22" s="764">
        <v>789</v>
      </c>
      <c r="T22" s="764">
        <v>920</v>
      </c>
      <c r="U22" s="764">
        <v>1868</v>
      </c>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4"/>
      <c r="AS22" s="414"/>
      <c r="AT22" s="414"/>
      <c r="AU22" s="414"/>
      <c r="AV22" s="414"/>
      <c r="AW22" s="414"/>
      <c r="AX22" s="414"/>
      <c r="AY22" s="414"/>
      <c r="AZ22" s="414"/>
      <c r="BA22" s="414"/>
      <c r="BB22" s="414"/>
      <c r="BC22" s="414"/>
      <c r="BD22" s="414"/>
    </row>
    <row r="23" spans="1:56" s="282" customFormat="1" ht="24" customHeight="1" thickTop="1" thickBot="1" x14ac:dyDescent="0.25">
      <c r="A23" s="758" t="s">
        <v>192</v>
      </c>
      <c r="B23" s="765" t="s">
        <v>619</v>
      </c>
      <c r="C23" s="765">
        <v>0</v>
      </c>
      <c r="D23" s="765" t="s">
        <v>619</v>
      </c>
      <c r="E23" s="765" t="s">
        <v>619</v>
      </c>
      <c r="F23" s="765">
        <v>7</v>
      </c>
      <c r="G23" s="765" t="s">
        <v>619</v>
      </c>
      <c r="H23" s="765">
        <v>40</v>
      </c>
      <c r="I23" s="765">
        <v>79</v>
      </c>
      <c r="J23" s="765">
        <v>100</v>
      </c>
      <c r="K23" s="765">
        <v>221</v>
      </c>
      <c r="L23" s="765">
        <v>36</v>
      </c>
      <c r="M23" s="765">
        <v>204</v>
      </c>
      <c r="N23" s="765">
        <v>454</v>
      </c>
      <c r="O23" s="765">
        <v>276</v>
      </c>
      <c r="P23" s="765">
        <v>970</v>
      </c>
      <c r="Q23" s="765">
        <v>40</v>
      </c>
      <c r="R23" s="765">
        <v>244</v>
      </c>
      <c r="S23" s="765">
        <v>534</v>
      </c>
      <c r="T23" s="765">
        <v>380</v>
      </c>
      <c r="U23" s="765">
        <v>1198</v>
      </c>
      <c r="V23" s="416"/>
      <c r="W23" s="416"/>
      <c r="X23" s="416"/>
      <c r="Y23" s="416"/>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6"/>
      <c r="AZ23" s="416"/>
      <c r="BA23" s="416"/>
      <c r="BB23" s="416"/>
      <c r="BC23" s="416"/>
      <c r="BD23" s="416"/>
    </row>
    <row r="24" spans="1:56" s="64" customFormat="1" ht="24" customHeight="1" thickTop="1" thickBot="1" x14ac:dyDescent="0.25">
      <c r="A24" s="757" t="s">
        <v>40</v>
      </c>
      <c r="B24" s="763">
        <v>0</v>
      </c>
      <c r="C24" s="763">
        <v>0</v>
      </c>
      <c r="D24" s="763">
        <v>0</v>
      </c>
      <c r="E24" s="763" t="s">
        <v>619</v>
      </c>
      <c r="F24" s="763" t="s">
        <v>619</v>
      </c>
      <c r="G24" s="764">
        <v>0</v>
      </c>
      <c r="H24" s="764" t="s">
        <v>619</v>
      </c>
      <c r="I24" s="764" t="s">
        <v>619</v>
      </c>
      <c r="J24" s="764">
        <v>44</v>
      </c>
      <c r="K24" s="764">
        <v>47</v>
      </c>
      <c r="L24" s="763">
        <v>0</v>
      </c>
      <c r="M24" s="763">
        <v>0</v>
      </c>
      <c r="N24" s="763">
        <v>24</v>
      </c>
      <c r="O24" s="763">
        <v>88</v>
      </c>
      <c r="P24" s="763">
        <v>112</v>
      </c>
      <c r="Q24" s="764">
        <v>0</v>
      </c>
      <c r="R24" s="764" t="s">
        <v>619</v>
      </c>
      <c r="S24" s="764">
        <v>26</v>
      </c>
      <c r="T24" s="764">
        <v>135</v>
      </c>
      <c r="U24" s="764">
        <v>162</v>
      </c>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C24" s="414"/>
      <c r="BD24" s="414"/>
    </row>
    <row r="25" spans="1:56" s="64" customFormat="1" ht="24" customHeight="1" thickTop="1" thickBot="1" x14ac:dyDescent="0.25">
      <c r="A25" s="757" t="s">
        <v>41</v>
      </c>
      <c r="B25" s="763">
        <v>0</v>
      </c>
      <c r="C25" s="763">
        <v>0</v>
      </c>
      <c r="D25" s="763">
        <v>0</v>
      </c>
      <c r="E25" s="763">
        <v>0</v>
      </c>
      <c r="F25" s="763">
        <v>0</v>
      </c>
      <c r="G25" s="764">
        <v>0</v>
      </c>
      <c r="H25" s="764" t="s">
        <v>619</v>
      </c>
      <c r="I25" s="764">
        <v>6</v>
      </c>
      <c r="J25" s="764">
        <v>11</v>
      </c>
      <c r="K25" s="764">
        <v>18</v>
      </c>
      <c r="L25" s="763">
        <v>0</v>
      </c>
      <c r="M25" s="763">
        <v>0</v>
      </c>
      <c r="N25" s="763">
        <v>5</v>
      </c>
      <c r="O25" s="763">
        <v>27</v>
      </c>
      <c r="P25" s="763">
        <v>32</v>
      </c>
      <c r="Q25" s="764">
        <v>0</v>
      </c>
      <c r="R25" s="764" t="s">
        <v>619</v>
      </c>
      <c r="S25" s="764">
        <v>11</v>
      </c>
      <c r="T25" s="764">
        <v>38</v>
      </c>
      <c r="U25" s="764">
        <v>50</v>
      </c>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row>
    <row r="26" spans="1:56" s="64" customFormat="1" ht="24" customHeight="1" thickTop="1" thickBot="1" x14ac:dyDescent="0.25">
      <c r="A26" s="757" t="s">
        <v>42</v>
      </c>
      <c r="B26" s="763">
        <v>0</v>
      </c>
      <c r="C26" s="763">
        <v>0</v>
      </c>
      <c r="D26" s="763">
        <v>0</v>
      </c>
      <c r="E26" s="763">
        <v>0</v>
      </c>
      <c r="F26" s="763">
        <v>0</v>
      </c>
      <c r="G26" s="764">
        <v>0</v>
      </c>
      <c r="H26" s="764">
        <v>5</v>
      </c>
      <c r="I26" s="764">
        <v>18</v>
      </c>
      <c r="J26" s="764">
        <v>25</v>
      </c>
      <c r="K26" s="764">
        <v>48</v>
      </c>
      <c r="L26" s="763">
        <v>0</v>
      </c>
      <c r="M26" s="763">
        <v>9</v>
      </c>
      <c r="N26" s="763">
        <v>37</v>
      </c>
      <c r="O26" s="763">
        <v>54</v>
      </c>
      <c r="P26" s="763">
        <v>100</v>
      </c>
      <c r="Q26" s="764">
        <v>0</v>
      </c>
      <c r="R26" s="764">
        <v>14</v>
      </c>
      <c r="S26" s="764">
        <v>55</v>
      </c>
      <c r="T26" s="764">
        <v>79</v>
      </c>
      <c r="U26" s="764">
        <v>148</v>
      </c>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c r="BB26" s="414"/>
      <c r="BC26" s="414"/>
      <c r="BD26" s="414"/>
    </row>
    <row r="27" spans="1:56" s="64" customFormat="1" ht="24" customHeight="1" thickTop="1" thickBot="1" x14ac:dyDescent="0.25">
      <c r="A27" s="757" t="s">
        <v>43</v>
      </c>
      <c r="B27" s="763">
        <v>0</v>
      </c>
      <c r="C27" s="763">
        <v>0</v>
      </c>
      <c r="D27" s="763">
        <v>0</v>
      </c>
      <c r="E27" s="763">
        <v>0</v>
      </c>
      <c r="F27" s="763">
        <v>0</v>
      </c>
      <c r="G27" s="764">
        <v>0</v>
      </c>
      <c r="H27" s="764">
        <v>12</v>
      </c>
      <c r="I27" s="764">
        <v>29</v>
      </c>
      <c r="J27" s="764">
        <v>9</v>
      </c>
      <c r="K27" s="764">
        <v>50</v>
      </c>
      <c r="L27" s="763">
        <v>13</v>
      </c>
      <c r="M27" s="763">
        <v>104</v>
      </c>
      <c r="N27" s="763">
        <v>227</v>
      </c>
      <c r="O27" s="763">
        <v>58</v>
      </c>
      <c r="P27" s="763">
        <v>402</v>
      </c>
      <c r="Q27" s="764">
        <v>13</v>
      </c>
      <c r="R27" s="764">
        <v>116</v>
      </c>
      <c r="S27" s="764">
        <v>256</v>
      </c>
      <c r="T27" s="764">
        <v>67</v>
      </c>
      <c r="U27" s="764">
        <v>452</v>
      </c>
      <c r="V27" s="414"/>
      <c r="W27" s="414"/>
      <c r="X27" s="414"/>
      <c r="Y27" s="414"/>
      <c r="Z27" s="414"/>
      <c r="AA27" s="414"/>
      <c r="AB27" s="414"/>
      <c r="AC27" s="414"/>
      <c r="AD27" s="414"/>
      <c r="AE27" s="414"/>
      <c r="AF27" s="414"/>
      <c r="AG27" s="414"/>
      <c r="AH27" s="414"/>
      <c r="AI27" s="414"/>
      <c r="AJ27" s="414"/>
      <c r="AK27" s="414"/>
      <c r="AL27" s="414"/>
      <c r="AM27" s="414"/>
      <c r="AN27" s="414"/>
      <c r="AO27" s="414"/>
      <c r="AP27" s="414"/>
      <c r="AQ27" s="414"/>
      <c r="AR27" s="414"/>
      <c r="AS27" s="414"/>
      <c r="AT27" s="414"/>
      <c r="AU27" s="414"/>
      <c r="AV27" s="414"/>
      <c r="AW27" s="414"/>
      <c r="AX27" s="414"/>
      <c r="AY27" s="414"/>
      <c r="AZ27" s="414"/>
      <c r="BA27" s="414"/>
      <c r="BB27" s="414"/>
      <c r="BC27" s="414"/>
      <c r="BD27" s="414"/>
    </row>
    <row r="28" spans="1:56" s="64" customFormat="1" ht="24" customHeight="1" thickTop="1" thickBot="1" x14ac:dyDescent="0.25">
      <c r="A28" s="757" t="s">
        <v>342</v>
      </c>
      <c r="B28" s="763">
        <v>0</v>
      </c>
      <c r="C28" s="763">
        <v>0</v>
      </c>
      <c r="D28" s="763" t="s">
        <v>619</v>
      </c>
      <c r="E28" s="763" t="s">
        <v>619</v>
      </c>
      <c r="F28" s="763" t="s">
        <v>619</v>
      </c>
      <c r="G28" s="764">
        <v>0</v>
      </c>
      <c r="H28" s="764">
        <v>0</v>
      </c>
      <c r="I28" s="764" t="s">
        <v>619</v>
      </c>
      <c r="J28" s="764" t="s">
        <v>619</v>
      </c>
      <c r="K28" s="764">
        <v>6</v>
      </c>
      <c r="L28" s="763" t="s">
        <v>619</v>
      </c>
      <c r="M28" s="763">
        <v>44</v>
      </c>
      <c r="N28" s="763">
        <v>116</v>
      </c>
      <c r="O28" s="763">
        <v>31</v>
      </c>
      <c r="P28" s="763">
        <v>195</v>
      </c>
      <c r="Q28" s="764" t="s">
        <v>619</v>
      </c>
      <c r="R28" s="764">
        <v>44</v>
      </c>
      <c r="S28" s="764">
        <v>120</v>
      </c>
      <c r="T28" s="764">
        <v>35</v>
      </c>
      <c r="U28" s="764">
        <v>203</v>
      </c>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4"/>
      <c r="AS28" s="414"/>
      <c r="AT28" s="414"/>
      <c r="AU28" s="414"/>
      <c r="AV28" s="414"/>
      <c r="AW28" s="414"/>
      <c r="AX28" s="414"/>
      <c r="AY28" s="414"/>
      <c r="AZ28" s="414"/>
      <c r="BA28" s="414"/>
      <c r="BB28" s="414"/>
      <c r="BC28" s="414"/>
      <c r="BD28" s="414"/>
    </row>
    <row r="29" spans="1:56" s="64" customFormat="1" ht="24" customHeight="1" thickTop="1" thickBot="1" x14ac:dyDescent="0.25">
      <c r="A29" s="757" t="s">
        <v>193</v>
      </c>
      <c r="B29" s="763" t="s">
        <v>619</v>
      </c>
      <c r="C29" s="763">
        <v>0</v>
      </c>
      <c r="D29" s="763">
        <v>0</v>
      </c>
      <c r="E29" s="763">
        <v>0</v>
      </c>
      <c r="F29" s="763" t="s">
        <v>619</v>
      </c>
      <c r="G29" s="764" t="s">
        <v>619</v>
      </c>
      <c r="H29" s="764">
        <v>18</v>
      </c>
      <c r="I29" s="764">
        <v>17</v>
      </c>
      <c r="J29" s="764">
        <v>6</v>
      </c>
      <c r="K29" s="764">
        <v>43</v>
      </c>
      <c r="L29" s="763">
        <v>7</v>
      </c>
      <c r="M29" s="763">
        <v>16</v>
      </c>
      <c r="N29" s="763">
        <v>21</v>
      </c>
      <c r="O29" s="763">
        <v>15</v>
      </c>
      <c r="P29" s="763">
        <v>59</v>
      </c>
      <c r="Q29" s="764">
        <v>11</v>
      </c>
      <c r="R29" s="764">
        <v>34</v>
      </c>
      <c r="S29" s="764">
        <v>38</v>
      </c>
      <c r="T29" s="764">
        <v>21</v>
      </c>
      <c r="U29" s="764">
        <v>104</v>
      </c>
      <c r="V29" s="414"/>
      <c r="W29" s="414"/>
      <c r="X29" s="414"/>
      <c r="Y29" s="414"/>
      <c r="Z29" s="414"/>
      <c r="AA29" s="414"/>
      <c r="AB29" s="414"/>
      <c r="AC29" s="414"/>
      <c r="AD29" s="414"/>
      <c r="AE29" s="414"/>
      <c r="AF29" s="414"/>
      <c r="AG29" s="414"/>
      <c r="AH29" s="414"/>
      <c r="AI29" s="414"/>
      <c r="AJ29" s="414"/>
      <c r="AK29" s="414"/>
      <c r="AL29" s="414"/>
      <c r="AM29" s="414"/>
      <c r="AN29" s="414"/>
      <c r="AO29" s="414"/>
      <c r="AP29" s="414"/>
      <c r="AQ29" s="414"/>
      <c r="AR29" s="414"/>
      <c r="AS29" s="414"/>
      <c r="AT29" s="414"/>
      <c r="AU29" s="414"/>
      <c r="AV29" s="414"/>
      <c r="AW29" s="414"/>
      <c r="AX29" s="414"/>
      <c r="AY29" s="414"/>
      <c r="AZ29" s="414"/>
      <c r="BA29" s="414"/>
      <c r="BB29" s="414"/>
      <c r="BC29" s="414"/>
      <c r="BD29" s="414"/>
    </row>
    <row r="30" spans="1:56" s="120" customFormat="1" ht="24" customHeight="1" thickTop="1" thickBot="1" x14ac:dyDescent="0.3">
      <c r="A30" s="757" t="s">
        <v>194</v>
      </c>
      <c r="B30" s="766">
        <v>0</v>
      </c>
      <c r="C30" s="766">
        <v>0</v>
      </c>
      <c r="D30" s="766">
        <v>0</v>
      </c>
      <c r="E30" s="766">
        <v>0</v>
      </c>
      <c r="F30" s="766">
        <v>0</v>
      </c>
      <c r="G30" s="767">
        <v>0</v>
      </c>
      <c r="H30" s="767" t="s">
        <v>619</v>
      </c>
      <c r="I30" s="767" t="s">
        <v>619</v>
      </c>
      <c r="J30" s="767" t="s">
        <v>619</v>
      </c>
      <c r="K30" s="767">
        <v>9</v>
      </c>
      <c r="L30" s="766">
        <v>12</v>
      </c>
      <c r="M30" s="766">
        <v>31</v>
      </c>
      <c r="N30" s="766">
        <v>24</v>
      </c>
      <c r="O30" s="766" t="s">
        <v>619</v>
      </c>
      <c r="P30" s="766">
        <v>70</v>
      </c>
      <c r="Q30" s="767">
        <v>12</v>
      </c>
      <c r="R30" s="767">
        <v>34</v>
      </c>
      <c r="S30" s="767">
        <v>28</v>
      </c>
      <c r="T30" s="767">
        <v>5</v>
      </c>
      <c r="U30" s="767">
        <v>79</v>
      </c>
      <c r="V30" s="417"/>
      <c r="W30" s="417"/>
      <c r="X30" s="417"/>
      <c r="Y30" s="417"/>
      <c r="Z30" s="417"/>
      <c r="AA30" s="417"/>
      <c r="AB30" s="417"/>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17"/>
      <c r="AY30" s="417"/>
      <c r="AZ30" s="417"/>
      <c r="BA30" s="417"/>
      <c r="BB30" s="417"/>
      <c r="BC30" s="417"/>
      <c r="BD30" s="417"/>
    </row>
    <row r="31" spans="1:56" s="283" customFormat="1" ht="24" customHeight="1" thickTop="1" thickBot="1" x14ac:dyDescent="0.25">
      <c r="A31" s="758" t="s">
        <v>17</v>
      </c>
      <c r="B31" s="768">
        <v>0</v>
      </c>
      <c r="C31" s="768">
        <v>0</v>
      </c>
      <c r="D31" s="768">
        <v>0</v>
      </c>
      <c r="E31" s="768">
        <v>0</v>
      </c>
      <c r="F31" s="768">
        <v>0</v>
      </c>
      <c r="G31" s="768">
        <v>0</v>
      </c>
      <c r="H31" s="768" t="s">
        <v>619</v>
      </c>
      <c r="I31" s="768">
        <v>5</v>
      </c>
      <c r="J31" s="768">
        <v>0</v>
      </c>
      <c r="K31" s="768">
        <v>9</v>
      </c>
      <c r="L31" s="768">
        <v>0</v>
      </c>
      <c r="M31" s="768">
        <v>0</v>
      </c>
      <c r="N31" s="768">
        <v>0</v>
      </c>
      <c r="O31" s="768" t="s">
        <v>619</v>
      </c>
      <c r="P31" s="768" t="s">
        <v>619</v>
      </c>
      <c r="Q31" s="768">
        <v>0</v>
      </c>
      <c r="R31" s="768" t="s">
        <v>619</v>
      </c>
      <c r="S31" s="768">
        <v>5</v>
      </c>
      <c r="T31" s="768" t="s">
        <v>619</v>
      </c>
      <c r="U31" s="768">
        <v>10</v>
      </c>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c r="BB31" s="418"/>
      <c r="BC31" s="418"/>
      <c r="BD31" s="418"/>
    </row>
    <row r="32" spans="1:56" s="283" customFormat="1" ht="24" customHeight="1" thickTop="1" thickBot="1" x14ac:dyDescent="0.25">
      <c r="A32" s="758" t="s">
        <v>56</v>
      </c>
      <c r="B32" s="768" t="s">
        <v>619</v>
      </c>
      <c r="C32" s="768" t="s">
        <v>619</v>
      </c>
      <c r="D32" s="768" t="s">
        <v>619</v>
      </c>
      <c r="E32" s="768">
        <v>0</v>
      </c>
      <c r="F32" s="768">
        <v>5</v>
      </c>
      <c r="G32" s="768" t="s">
        <v>619</v>
      </c>
      <c r="H32" s="768" t="s">
        <v>619</v>
      </c>
      <c r="I32" s="768" t="s">
        <v>619</v>
      </c>
      <c r="J32" s="768">
        <v>0</v>
      </c>
      <c r="K32" s="768">
        <v>6</v>
      </c>
      <c r="L32" s="768" t="s">
        <v>619</v>
      </c>
      <c r="M32" s="768">
        <v>9</v>
      </c>
      <c r="N32" s="768">
        <v>5</v>
      </c>
      <c r="O32" s="768">
        <v>0</v>
      </c>
      <c r="P32" s="768">
        <v>16</v>
      </c>
      <c r="Q32" s="768" t="s">
        <v>619</v>
      </c>
      <c r="R32" s="768">
        <v>13</v>
      </c>
      <c r="S32" s="768">
        <v>10</v>
      </c>
      <c r="T32" s="768">
        <v>0</v>
      </c>
      <c r="U32" s="768">
        <v>27</v>
      </c>
      <c r="V32" s="418"/>
      <c r="W32" s="418"/>
      <c r="X32" s="418"/>
      <c r="Y32" s="418"/>
      <c r="Z32" s="418"/>
      <c r="AA32" s="418"/>
      <c r="AB32" s="418"/>
      <c r="AC32" s="418"/>
      <c r="AD32" s="418"/>
      <c r="AE32" s="418"/>
      <c r="AF32" s="418"/>
      <c r="AG32" s="418"/>
      <c r="AH32" s="418"/>
      <c r="AI32" s="418"/>
      <c r="AJ32" s="418"/>
      <c r="AK32" s="418"/>
      <c r="AL32" s="418"/>
      <c r="AM32" s="418"/>
      <c r="AN32" s="418"/>
      <c r="AO32" s="418"/>
      <c r="AP32" s="418"/>
      <c r="AQ32" s="418"/>
      <c r="AR32" s="418"/>
      <c r="AS32" s="418"/>
      <c r="AT32" s="418"/>
      <c r="AU32" s="418"/>
      <c r="AV32" s="418"/>
      <c r="AW32" s="418"/>
      <c r="AX32" s="418"/>
      <c r="AY32" s="418"/>
      <c r="AZ32" s="418"/>
      <c r="BA32" s="418"/>
      <c r="BB32" s="418"/>
      <c r="BC32" s="418"/>
      <c r="BD32" s="418"/>
    </row>
    <row r="33" spans="1:56" s="284" customFormat="1" ht="24" customHeight="1" thickTop="1" thickBot="1" x14ac:dyDescent="0.25">
      <c r="A33" s="759" t="s">
        <v>5</v>
      </c>
      <c r="B33" s="769">
        <v>2421</v>
      </c>
      <c r="C33" s="769">
        <v>63</v>
      </c>
      <c r="D33" s="769">
        <v>84</v>
      </c>
      <c r="E33" s="769">
        <v>44</v>
      </c>
      <c r="F33" s="769">
        <v>2612</v>
      </c>
      <c r="G33" s="770">
        <v>3348</v>
      </c>
      <c r="H33" s="770">
        <v>2300</v>
      </c>
      <c r="I33" s="770">
        <v>2285</v>
      </c>
      <c r="J33" s="770">
        <v>1247</v>
      </c>
      <c r="K33" s="770">
        <v>9180</v>
      </c>
      <c r="L33" s="769">
        <v>4373</v>
      </c>
      <c r="M33" s="769">
        <v>3989</v>
      </c>
      <c r="N33" s="769">
        <v>5332</v>
      </c>
      <c r="O33" s="769">
        <v>2789</v>
      </c>
      <c r="P33" s="769">
        <v>16483</v>
      </c>
      <c r="Q33" s="770">
        <v>10142</v>
      </c>
      <c r="R33" s="770">
        <v>6352</v>
      </c>
      <c r="S33" s="770">
        <v>7701</v>
      </c>
      <c r="T33" s="770">
        <v>4080</v>
      </c>
      <c r="U33" s="770">
        <v>28275</v>
      </c>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row>
    <row r="34" spans="1:56" s="81" customFormat="1" ht="24" customHeight="1" thickTop="1" thickBot="1" x14ac:dyDescent="0.25">
      <c r="A34" s="1008" t="s">
        <v>305</v>
      </c>
      <c r="B34" s="1008"/>
      <c r="C34" s="1008"/>
      <c r="D34" s="1008"/>
      <c r="E34" s="1008"/>
      <c r="F34" s="1008"/>
      <c r="G34" s="1008"/>
      <c r="H34" s="1008"/>
      <c r="I34" s="1008"/>
      <c r="J34" s="1008"/>
      <c r="K34" s="1008"/>
      <c r="L34" s="1008"/>
      <c r="M34" s="1008"/>
      <c r="N34" s="1008"/>
      <c r="O34" s="761"/>
      <c r="P34" s="761"/>
      <c r="Q34" s="761"/>
      <c r="R34" s="761"/>
      <c r="S34" s="761"/>
      <c r="T34" s="761"/>
      <c r="U34" s="762"/>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4"/>
      <c r="AY34" s="414"/>
      <c r="AZ34" s="414"/>
      <c r="BA34" s="414"/>
      <c r="BB34" s="414"/>
      <c r="BC34" s="414"/>
      <c r="BD34" s="414"/>
    </row>
    <row r="35" spans="1:56" s="64" customFormat="1" ht="24" customHeight="1" thickTop="1" x14ac:dyDescent="0.2">
      <c r="A35" s="1009" t="s">
        <v>623</v>
      </c>
      <c r="B35" s="1010"/>
      <c r="C35" s="1011"/>
      <c r="D35" s="1011"/>
      <c r="E35" s="1011"/>
      <c r="F35" s="1011"/>
      <c r="G35" s="1011"/>
      <c r="H35" s="1011"/>
      <c r="I35" s="1011"/>
      <c r="J35" s="1011"/>
      <c r="K35" s="1011"/>
      <c r="L35" s="1011"/>
      <c r="M35" s="1012"/>
      <c r="N35" s="1011"/>
      <c r="O35" s="755"/>
      <c r="P35" s="755"/>
      <c r="Q35" s="755"/>
      <c r="R35" s="755"/>
      <c r="S35" s="755"/>
      <c r="T35" s="755"/>
      <c r="U35" s="756"/>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414"/>
      <c r="AU35" s="414"/>
      <c r="AV35" s="414"/>
      <c r="AW35" s="414"/>
      <c r="AX35" s="414"/>
      <c r="AY35" s="414"/>
      <c r="AZ35" s="414"/>
      <c r="BA35" s="414"/>
      <c r="BB35" s="414"/>
      <c r="BC35" s="414"/>
      <c r="BD35" s="414"/>
    </row>
    <row r="36" spans="1:56" s="420" customFormat="1" ht="24" customHeight="1" x14ac:dyDescent="0.2">
      <c r="B36" s="421"/>
      <c r="C36" s="421"/>
      <c r="D36" s="421"/>
      <c r="E36" s="421"/>
      <c r="F36" s="421"/>
      <c r="G36" s="421"/>
      <c r="H36" s="421"/>
      <c r="I36" s="421"/>
      <c r="J36" s="421"/>
      <c r="K36" s="421"/>
      <c r="L36" s="421"/>
      <c r="M36" s="469"/>
      <c r="N36" s="421"/>
      <c r="O36" s="421"/>
      <c r="P36" s="421"/>
      <c r="Q36" s="421"/>
      <c r="R36" s="421"/>
      <c r="S36" s="421"/>
      <c r="T36" s="421"/>
      <c r="U36" s="421"/>
    </row>
    <row r="37" spans="1:56" s="420" customFormat="1" ht="24" customHeight="1" x14ac:dyDescent="0.2">
      <c r="B37" s="421"/>
      <c r="C37" s="421"/>
      <c r="D37" s="421"/>
      <c r="E37" s="421"/>
      <c r="F37" s="421"/>
      <c r="G37" s="421"/>
      <c r="H37" s="421"/>
      <c r="I37" s="421"/>
      <c r="J37" s="421"/>
      <c r="K37" s="421"/>
      <c r="L37" s="421"/>
      <c r="M37" s="469"/>
      <c r="N37" s="421"/>
      <c r="O37" s="421"/>
      <c r="P37" s="421"/>
      <c r="Q37" s="421"/>
      <c r="R37" s="421"/>
      <c r="S37" s="421"/>
      <c r="T37" s="421"/>
      <c r="U37" s="421"/>
    </row>
    <row r="38" spans="1:56" s="420" customFormat="1" ht="24" customHeight="1" x14ac:dyDescent="0.2">
      <c r="B38" s="421"/>
      <c r="C38" s="421"/>
      <c r="D38" s="421"/>
      <c r="E38" s="421"/>
      <c r="F38" s="421"/>
      <c r="G38" s="421"/>
      <c r="H38" s="421"/>
      <c r="I38" s="421"/>
      <c r="J38" s="421"/>
      <c r="K38" s="421"/>
      <c r="L38" s="421"/>
      <c r="M38" s="469"/>
      <c r="N38" s="421"/>
      <c r="O38" s="421"/>
      <c r="P38" s="421"/>
      <c r="Q38" s="421"/>
      <c r="R38" s="421"/>
      <c r="S38" s="421"/>
      <c r="T38" s="421"/>
      <c r="U38" s="421"/>
    </row>
    <row r="39" spans="1:56" s="420" customFormat="1" ht="24" customHeight="1" x14ac:dyDescent="0.2">
      <c r="B39" s="421"/>
      <c r="C39" s="421"/>
      <c r="D39" s="421"/>
      <c r="E39" s="421"/>
      <c r="F39" s="421"/>
      <c r="G39" s="421"/>
      <c r="H39" s="421"/>
      <c r="I39" s="421"/>
      <c r="J39" s="421"/>
      <c r="K39" s="421"/>
      <c r="L39" s="421"/>
      <c r="M39" s="469"/>
      <c r="N39" s="421"/>
      <c r="O39" s="421"/>
      <c r="P39" s="421"/>
      <c r="Q39" s="421"/>
      <c r="R39" s="421"/>
      <c r="S39" s="421"/>
      <c r="T39" s="421"/>
      <c r="U39" s="421"/>
    </row>
    <row r="40" spans="1:56" s="420" customFormat="1" ht="24" customHeight="1" x14ac:dyDescent="0.2">
      <c r="B40" s="421"/>
      <c r="C40" s="421"/>
      <c r="D40" s="421"/>
      <c r="E40" s="421"/>
      <c r="F40" s="421"/>
      <c r="G40" s="421"/>
      <c r="H40" s="421"/>
      <c r="I40" s="421"/>
      <c r="J40" s="421"/>
      <c r="K40" s="421"/>
      <c r="L40" s="421"/>
      <c r="M40" s="469"/>
      <c r="N40" s="421"/>
      <c r="O40" s="421"/>
      <c r="P40" s="421"/>
      <c r="Q40" s="421"/>
      <c r="R40" s="421"/>
      <c r="S40" s="421"/>
      <c r="T40" s="421"/>
      <c r="U40" s="421"/>
    </row>
    <row r="41" spans="1:56" s="420" customFormat="1" ht="24" customHeight="1" x14ac:dyDescent="0.2">
      <c r="B41" s="421"/>
      <c r="C41" s="421"/>
      <c r="D41" s="421"/>
      <c r="E41" s="421"/>
      <c r="F41" s="421"/>
      <c r="G41" s="421"/>
      <c r="H41" s="421"/>
      <c r="I41" s="421"/>
      <c r="J41" s="421"/>
      <c r="K41" s="421"/>
      <c r="L41" s="421"/>
      <c r="M41" s="469"/>
      <c r="N41" s="421"/>
      <c r="O41" s="421"/>
      <c r="P41" s="421"/>
      <c r="Q41" s="421"/>
      <c r="R41" s="421"/>
      <c r="S41" s="421"/>
      <c r="T41" s="421"/>
      <c r="U41" s="421"/>
    </row>
    <row r="42" spans="1:56" s="420" customFormat="1" ht="24" customHeight="1" x14ac:dyDescent="0.2">
      <c r="B42" s="421"/>
      <c r="C42" s="421"/>
      <c r="D42" s="421"/>
      <c r="E42" s="421"/>
      <c r="F42" s="421"/>
      <c r="G42" s="421"/>
      <c r="H42" s="421"/>
      <c r="I42" s="421"/>
      <c r="J42" s="421"/>
      <c r="K42" s="421"/>
      <c r="L42" s="421"/>
      <c r="M42" s="469"/>
      <c r="N42" s="421"/>
      <c r="O42" s="421"/>
      <c r="P42" s="421"/>
      <c r="Q42" s="421"/>
      <c r="R42" s="421"/>
      <c r="S42" s="421"/>
      <c r="T42" s="421"/>
      <c r="U42" s="421"/>
    </row>
    <row r="43" spans="1:56" s="420" customFormat="1" ht="24" customHeight="1" x14ac:dyDescent="0.2">
      <c r="B43" s="421"/>
      <c r="C43" s="421"/>
      <c r="D43" s="421"/>
      <c r="E43" s="421"/>
      <c r="F43" s="421"/>
      <c r="G43" s="421"/>
      <c r="H43" s="421"/>
      <c r="I43" s="421"/>
      <c r="J43" s="421"/>
      <c r="K43" s="421"/>
      <c r="L43" s="421"/>
      <c r="M43" s="469"/>
      <c r="N43" s="421"/>
      <c r="O43" s="421"/>
      <c r="P43" s="421"/>
      <c r="Q43" s="421"/>
      <c r="R43" s="421"/>
      <c r="S43" s="421"/>
      <c r="T43" s="421"/>
      <c r="U43" s="421"/>
    </row>
    <row r="44" spans="1:56" s="420" customFormat="1" ht="24" customHeight="1" x14ac:dyDescent="0.2">
      <c r="B44" s="421"/>
      <c r="C44" s="421"/>
      <c r="D44" s="421"/>
      <c r="E44" s="421"/>
      <c r="F44" s="421"/>
      <c r="G44" s="421"/>
      <c r="H44" s="421"/>
      <c r="I44" s="421"/>
      <c r="J44" s="421"/>
      <c r="K44" s="421"/>
      <c r="L44" s="421"/>
      <c r="M44" s="469"/>
      <c r="N44" s="421"/>
      <c r="O44" s="421"/>
      <c r="P44" s="421"/>
      <c r="Q44" s="421"/>
      <c r="R44" s="421"/>
      <c r="S44" s="421"/>
      <c r="T44" s="421"/>
      <c r="U44" s="421"/>
    </row>
    <row r="45" spans="1:56" s="420" customFormat="1" ht="24" customHeight="1" x14ac:dyDescent="0.2">
      <c r="B45" s="421"/>
      <c r="C45" s="421"/>
      <c r="D45" s="421"/>
      <c r="E45" s="421"/>
      <c r="F45" s="421"/>
      <c r="G45" s="421"/>
      <c r="H45" s="421"/>
      <c r="I45" s="421"/>
      <c r="J45" s="421"/>
      <c r="K45" s="421"/>
      <c r="L45" s="421"/>
      <c r="M45" s="469"/>
      <c r="N45" s="421"/>
      <c r="O45" s="421"/>
      <c r="P45" s="421"/>
      <c r="Q45" s="421"/>
      <c r="R45" s="421"/>
      <c r="S45" s="421"/>
      <c r="T45" s="421"/>
      <c r="U45" s="421"/>
    </row>
    <row r="46" spans="1:56" s="420" customFormat="1" ht="24" customHeight="1" x14ac:dyDescent="0.2">
      <c r="B46" s="421"/>
      <c r="C46" s="421"/>
      <c r="D46" s="421"/>
      <c r="E46" s="421"/>
      <c r="F46" s="421"/>
      <c r="G46" s="421"/>
      <c r="H46" s="421"/>
      <c r="I46" s="421"/>
      <c r="J46" s="421"/>
      <c r="K46" s="421"/>
      <c r="L46" s="421"/>
      <c r="M46" s="469"/>
      <c r="N46" s="421"/>
      <c r="O46" s="421"/>
      <c r="P46" s="421"/>
      <c r="Q46" s="421"/>
      <c r="R46" s="421"/>
      <c r="S46" s="421"/>
      <c r="T46" s="421"/>
      <c r="U46" s="421"/>
    </row>
    <row r="47" spans="1:56" s="420" customFormat="1" ht="24" customHeight="1" x14ac:dyDescent="0.2">
      <c r="B47" s="421"/>
      <c r="C47" s="421"/>
      <c r="D47" s="421"/>
      <c r="E47" s="421"/>
      <c r="F47" s="421"/>
      <c r="G47" s="421"/>
      <c r="H47" s="421"/>
      <c r="I47" s="421"/>
      <c r="J47" s="421"/>
      <c r="K47" s="421"/>
      <c r="L47" s="421"/>
      <c r="M47" s="469"/>
      <c r="N47" s="421"/>
      <c r="O47" s="421"/>
      <c r="P47" s="421"/>
      <c r="Q47" s="421"/>
      <c r="R47" s="421"/>
      <c r="S47" s="421"/>
      <c r="T47" s="421"/>
      <c r="U47" s="421"/>
    </row>
    <row r="48" spans="1:56" s="420" customFormat="1" ht="24" customHeight="1" x14ac:dyDescent="0.2">
      <c r="B48" s="421"/>
      <c r="C48" s="421"/>
      <c r="D48" s="421"/>
      <c r="E48" s="421"/>
      <c r="F48" s="421"/>
      <c r="G48" s="421"/>
      <c r="H48" s="421"/>
      <c r="I48" s="421"/>
      <c r="J48" s="421"/>
      <c r="K48" s="421"/>
      <c r="L48" s="421"/>
      <c r="M48" s="469"/>
      <c r="N48" s="421"/>
      <c r="O48" s="421"/>
      <c r="P48" s="421"/>
      <c r="Q48" s="421"/>
      <c r="R48" s="421"/>
      <c r="S48" s="421"/>
      <c r="T48" s="421"/>
      <c r="U48" s="421"/>
    </row>
    <row r="49" spans="2:21" s="420" customFormat="1" ht="24" customHeight="1" x14ac:dyDescent="0.2">
      <c r="B49" s="421"/>
      <c r="C49" s="421"/>
      <c r="D49" s="421"/>
      <c r="E49" s="421"/>
      <c r="F49" s="421"/>
      <c r="G49" s="421"/>
      <c r="H49" s="421"/>
      <c r="I49" s="421"/>
      <c r="J49" s="421"/>
      <c r="K49" s="421"/>
      <c r="L49" s="421"/>
      <c r="M49" s="469"/>
      <c r="N49" s="421"/>
      <c r="O49" s="421"/>
      <c r="P49" s="421"/>
      <c r="Q49" s="421"/>
      <c r="R49" s="421"/>
      <c r="S49" s="421"/>
      <c r="T49" s="421"/>
      <c r="U49" s="421"/>
    </row>
    <row r="50" spans="2:21" s="420" customFormat="1" ht="24" customHeight="1" x14ac:dyDescent="0.2">
      <c r="B50" s="421"/>
      <c r="C50" s="421"/>
      <c r="D50" s="421"/>
      <c r="E50" s="421"/>
      <c r="F50" s="421"/>
      <c r="G50" s="421"/>
      <c r="H50" s="421"/>
      <c r="I50" s="421"/>
      <c r="J50" s="421"/>
      <c r="K50" s="421"/>
      <c r="L50" s="421"/>
      <c r="M50" s="469"/>
      <c r="N50" s="421"/>
      <c r="O50" s="421"/>
      <c r="P50" s="421"/>
      <c r="Q50" s="421"/>
      <c r="R50" s="421"/>
      <c r="S50" s="421"/>
      <c r="T50" s="421"/>
      <c r="U50" s="421"/>
    </row>
    <row r="51" spans="2:21" s="420" customFormat="1" ht="24" customHeight="1" x14ac:dyDescent="0.2">
      <c r="B51" s="421"/>
      <c r="C51" s="421"/>
      <c r="D51" s="421"/>
      <c r="E51" s="421"/>
      <c r="F51" s="421"/>
      <c r="G51" s="421"/>
      <c r="H51" s="421"/>
      <c r="I51" s="421"/>
      <c r="J51" s="421"/>
      <c r="K51" s="421"/>
      <c r="L51" s="421"/>
      <c r="M51" s="469"/>
      <c r="N51" s="421"/>
      <c r="O51" s="421"/>
      <c r="P51" s="421"/>
      <c r="Q51" s="421"/>
      <c r="R51" s="421"/>
      <c r="S51" s="421"/>
      <c r="T51" s="421"/>
      <c r="U51" s="421"/>
    </row>
    <row r="52" spans="2:21" s="420" customFormat="1" ht="24" customHeight="1" x14ac:dyDescent="0.2">
      <c r="B52" s="421"/>
      <c r="C52" s="421"/>
      <c r="D52" s="421"/>
      <c r="E52" s="421"/>
      <c r="F52" s="421"/>
      <c r="G52" s="421"/>
      <c r="H52" s="421"/>
      <c r="I52" s="421"/>
      <c r="J52" s="421"/>
      <c r="K52" s="421"/>
      <c r="L52" s="421"/>
      <c r="M52" s="469"/>
      <c r="N52" s="421"/>
      <c r="O52" s="421"/>
      <c r="P52" s="421"/>
      <c r="Q52" s="421"/>
      <c r="R52" s="421"/>
      <c r="S52" s="421"/>
      <c r="T52" s="421"/>
      <c r="U52" s="421"/>
    </row>
    <row r="53" spans="2:21" s="420" customFormat="1" ht="24" customHeight="1" x14ac:dyDescent="0.2">
      <c r="B53" s="421"/>
      <c r="C53" s="421"/>
      <c r="D53" s="421"/>
      <c r="E53" s="421"/>
      <c r="F53" s="421"/>
      <c r="G53" s="421"/>
      <c r="H53" s="421"/>
      <c r="I53" s="421"/>
      <c r="J53" s="421"/>
      <c r="K53" s="421"/>
      <c r="L53" s="421"/>
      <c r="M53" s="469"/>
      <c r="N53" s="421"/>
      <c r="O53" s="421"/>
      <c r="P53" s="421"/>
      <c r="Q53" s="421"/>
      <c r="R53" s="421"/>
      <c r="S53" s="421"/>
      <c r="T53" s="421"/>
      <c r="U53" s="421"/>
    </row>
    <row r="54" spans="2:21" s="420" customFormat="1" ht="24" customHeight="1" x14ac:dyDescent="0.2">
      <c r="B54" s="421"/>
      <c r="C54" s="421"/>
      <c r="D54" s="421"/>
      <c r="E54" s="421"/>
      <c r="F54" s="421"/>
      <c r="G54" s="421"/>
      <c r="H54" s="421"/>
      <c r="I54" s="421"/>
      <c r="J54" s="421"/>
      <c r="K54" s="421"/>
      <c r="L54" s="421"/>
      <c r="M54" s="469"/>
      <c r="N54" s="421"/>
      <c r="O54" s="421"/>
      <c r="P54" s="421"/>
      <c r="Q54" s="421"/>
      <c r="R54" s="421"/>
      <c r="S54" s="421"/>
      <c r="T54" s="421"/>
      <c r="U54" s="421"/>
    </row>
    <row r="55" spans="2:21" s="420" customFormat="1" ht="24" customHeight="1" x14ac:dyDescent="0.2">
      <c r="B55" s="421"/>
      <c r="C55" s="421"/>
      <c r="D55" s="421"/>
      <c r="E55" s="421"/>
      <c r="F55" s="421"/>
      <c r="G55" s="421"/>
      <c r="H55" s="421"/>
      <c r="I55" s="421"/>
      <c r="J55" s="421"/>
      <c r="K55" s="421"/>
      <c r="L55" s="421"/>
      <c r="M55" s="469"/>
      <c r="N55" s="421"/>
      <c r="O55" s="421"/>
      <c r="P55" s="421"/>
      <c r="Q55" s="421"/>
      <c r="R55" s="421"/>
      <c r="S55" s="421"/>
      <c r="T55" s="421"/>
      <c r="U55" s="421"/>
    </row>
    <row r="56" spans="2:21" s="420" customFormat="1" ht="24" customHeight="1" thickBot="1" x14ac:dyDescent="0.25">
      <c r="B56" s="421"/>
      <c r="C56" s="421"/>
      <c r="D56" s="421"/>
      <c r="E56" s="421"/>
      <c r="F56" s="421"/>
      <c r="G56" s="421"/>
      <c r="H56" s="421"/>
      <c r="I56" s="421"/>
      <c r="J56" s="421"/>
      <c r="K56" s="421"/>
      <c r="L56" s="421"/>
      <c r="M56" s="469"/>
      <c r="N56" s="421"/>
      <c r="O56" s="421"/>
      <c r="P56" s="421"/>
      <c r="Q56" s="421"/>
      <c r="R56" s="421"/>
      <c r="S56" s="421"/>
      <c r="T56" s="421"/>
      <c r="U56" s="421"/>
    </row>
    <row r="57" spans="2:21" ht="24" customHeight="1" x14ac:dyDescent="0.2"/>
    <row r="58" spans="2:21" ht="24" customHeight="1" x14ac:dyDescent="0.2"/>
    <row r="59" spans="2:21" ht="24" customHeight="1" x14ac:dyDescent="0.2"/>
    <row r="60" spans="2:21" ht="24" customHeight="1" x14ac:dyDescent="0.2"/>
    <row r="61" spans="2:21" ht="24" customHeight="1" x14ac:dyDescent="0.2"/>
    <row r="62" spans="2:21" ht="24" customHeight="1" x14ac:dyDescent="0.2"/>
    <row r="63" spans="2:21" ht="24" customHeight="1" x14ac:dyDescent="0.2"/>
    <row r="64" spans="2:21"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sheetData>
  <mergeCells count="6">
    <mergeCell ref="A34:N34"/>
    <mergeCell ref="A1:U1"/>
    <mergeCell ref="B2:F2"/>
    <mergeCell ref="G2:K2"/>
    <mergeCell ref="L2:P2"/>
    <mergeCell ref="Q2:U2"/>
  </mergeCells>
  <printOptions horizontalCentered="1"/>
  <pageMargins left="0.70866141732283472" right="0.70866141732283472" top="0.74803149606299213" bottom="0.74803149606299213" header="0.31496062992125984" footer="0.31496062992125984"/>
  <pageSetup paperSize="9" scale="55" orientation="landscape" r:id="rId1"/>
  <headerFooter>
    <oddFooter>&amp;R&amp;[19</oddFooter>
  </headerFooter>
  <rowBreaks count="1" manualBreakCount="1">
    <brk id="4" max="16383" man="1"/>
  </rowBreaks>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view="pageBreakPreview" zoomScaleNormal="100" zoomScaleSheetLayoutView="100" workbookViewId="0">
      <selection sqref="A1:E1"/>
    </sheetView>
  </sheetViews>
  <sheetFormatPr defaultColWidth="24.7109375" defaultRowHeight="25.5" customHeight="1" x14ac:dyDescent="0.25"/>
  <cols>
    <col min="1" max="1" width="42.5703125" style="42" customWidth="1"/>
    <col min="2" max="2" width="12.5703125" style="43" customWidth="1"/>
    <col min="3" max="3" width="9.85546875" style="43" customWidth="1"/>
    <col min="4" max="4" width="10.7109375" style="43" customWidth="1"/>
    <col min="5" max="5" width="11.140625" style="43" customWidth="1"/>
    <col min="6" max="14" width="14" style="41" customWidth="1"/>
    <col min="15" max="30" width="9.28515625" style="41" customWidth="1"/>
    <col min="31" max="16384" width="24.7109375" style="41"/>
  </cols>
  <sheetData>
    <row r="1" spans="1:6" ht="21" customHeight="1" thickTop="1" thickBot="1" x14ac:dyDescent="0.3">
      <c r="A1" s="957" t="s">
        <v>554</v>
      </c>
      <c r="B1" s="957"/>
      <c r="C1" s="957"/>
      <c r="D1" s="957"/>
      <c r="E1" s="957"/>
    </row>
    <row r="2" spans="1:6" s="18" customFormat="1" ht="35.25" customHeight="1" thickTop="1" thickBot="1" x14ac:dyDescent="0.3">
      <c r="A2" s="285"/>
      <c r="B2" s="280" t="s">
        <v>275</v>
      </c>
      <c r="C2" s="280" t="s">
        <v>276</v>
      </c>
      <c r="D2" s="280" t="s">
        <v>323</v>
      </c>
      <c r="E2" s="280" t="s">
        <v>5</v>
      </c>
    </row>
    <row r="3" spans="1:6" s="46" customFormat="1" ht="15.75" customHeight="1" thickTop="1" thickBot="1" x14ac:dyDescent="0.3">
      <c r="A3" s="286" t="s">
        <v>265</v>
      </c>
      <c r="B3" s="287">
        <v>1020</v>
      </c>
      <c r="C3" s="287">
        <v>2662</v>
      </c>
      <c r="D3" s="287">
        <v>7574</v>
      </c>
      <c r="E3" s="288">
        <f>B3+C3+D3</f>
        <v>11256</v>
      </c>
    </row>
    <row r="4" spans="1:6" s="46" customFormat="1" ht="15.75" customHeight="1" thickTop="1" thickBot="1" x14ac:dyDescent="0.3">
      <c r="A4" s="289" t="s">
        <v>266</v>
      </c>
      <c r="B4" s="290">
        <v>699</v>
      </c>
      <c r="C4" s="290">
        <v>1447</v>
      </c>
      <c r="D4" s="290">
        <v>6207</v>
      </c>
      <c r="E4" s="291">
        <f t="shared" ref="E4:E13" si="0">B4+C4+D4</f>
        <v>8353</v>
      </c>
    </row>
    <row r="5" spans="1:6" s="46" customFormat="1" ht="15.75" customHeight="1" thickTop="1" thickBot="1" x14ac:dyDescent="0.3">
      <c r="A5" s="286" t="s">
        <v>97</v>
      </c>
      <c r="B5" s="287">
        <v>277</v>
      </c>
      <c r="C5" s="287">
        <v>658</v>
      </c>
      <c r="D5" s="287">
        <v>2805</v>
      </c>
      <c r="E5" s="288">
        <f t="shared" si="0"/>
        <v>3740</v>
      </c>
    </row>
    <row r="6" spans="1:6" s="46" customFormat="1" ht="15.75" customHeight="1" thickTop="1" thickBot="1" x14ac:dyDescent="0.3">
      <c r="A6" s="289" t="s">
        <v>98</v>
      </c>
      <c r="B6" s="290">
        <v>1298</v>
      </c>
      <c r="C6" s="290">
        <v>3332</v>
      </c>
      <c r="D6" s="290">
        <v>4070</v>
      </c>
      <c r="E6" s="291">
        <f t="shared" si="0"/>
        <v>8700</v>
      </c>
    </row>
    <row r="7" spans="1:6" s="46" customFormat="1" ht="15.75" customHeight="1" thickTop="1" thickBot="1" x14ac:dyDescent="0.3">
      <c r="A7" s="286" t="s">
        <v>99</v>
      </c>
      <c r="B7" s="287">
        <v>1200</v>
      </c>
      <c r="C7" s="287">
        <v>2507</v>
      </c>
      <c r="D7" s="287">
        <v>3967</v>
      </c>
      <c r="E7" s="288">
        <f t="shared" si="0"/>
        <v>7674</v>
      </c>
    </row>
    <row r="8" spans="1:6" s="46" customFormat="1" ht="15.75" customHeight="1" thickTop="1" thickBot="1" x14ac:dyDescent="0.3">
      <c r="A8" s="289" t="s">
        <v>100</v>
      </c>
      <c r="B8" s="290">
        <v>37</v>
      </c>
      <c r="C8" s="290">
        <v>521</v>
      </c>
      <c r="D8" s="290">
        <v>6548</v>
      </c>
      <c r="E8" s="291">
        <f t="shared" si="0"/>
        <v>7106</v>
      </c>
      <c r="F8" s="47"/>
    </row>
    <row r="9" spans="1:6" s="46" customFormat="1" ht="15.75" customHeight="1" thickTop="1" thickBot="1" x14ac:dyDescent="0.3">
      <c r="A9" s="286" t="s">
        <v>101</v>
      </c>
      <c r="B9" s="287">
        <v>751</v>
      </c>
      <c r="C9" s="287">
        <v>2583</v>
      </c>
      <c r="D9" s="287">
        <v>5365</v>
      </c>
      <c r="E9" s="288">
        <f t="shared" si="0"/>
        <v>8699</v>
      </c>
    </row>
    <row r="10" spans="1:6" s="46" customFormat="1" ht="15.75" customHeight="1" thickTop="1" thickBot="1" x14ac:dyDescent="0.3">
      <c r="A10" s="289" t="s">
        <v>102</v>
      </c>
      <c r="B10" s="290">
        <v>724</v>
      </c>
      <c r="C10" s="290">
        <v>2481</v>
      </c>
      <c r="D10" s="290">
        <v>7611</v>
      </c>
      <c r="E10" s="291">
        <f t="shared" si="0"/>
        <v>10816</v>
      </c>
    </row>
    <row r="11" spans="1:6" s="46" customFormat="1" ht="15.75" customHeight="1" thickTop="1" thickBot="1" x14ac:dyDescent="0.3">
      <c r="A11" s="286" t="s">
        <v>103</v>
      </c>
      <c r="B11" s="287">
        <v>1514</v>
      </c>
      <c r="C11" s="287">
        <v>4604</v>
      </c>
      <c r="D11" s="287">
        <v>4778</v>
      </c>
      <c r="E11" s="288">
        <f t="shared" si="0"/>
        <v>10896</v>
      </c>
    </row>
    <row r="12" spans="1:6" s="46" customFormat="1" ht="15.75" customHeight="1" thickTop="1" thickBot="1" x14ac:dyDescent="0.3">
      <c r="A12" s="289" t="s">
        <v>104</v>
      </c>
      <c r="B12" s="290">
        <v>524</v>
      </c>
      <c r="C12" s="290">
        <v>1446</v>
      </c>
      <c r="D12" s="290">
        <v>4978</v>
      </c>
      <c r="E12" s="291">
        <f t="shared" si="0"/>
        <v>6948</v>
      </c>
    </row>
    <row r="13" spans="1:6" s="46" customFormat="1" ht="15.75" customHeight="1" thickTop="1" thickBot="1" x14ac:dyDescent="0.3">
      <c r="A13" s="292" t="s">
        <v>105</v>
      </c>
      <c r="B13" s="293">
        <v>1844</v>
      </c>
      <c r="C13" s="293">
        <v>6111</v>
      </c>
      <c r="D13" s="293">
        <v>15856</v>
      </c>
      <c r="E13" s="293">
        <f t="shared" si="0"/>
        <v>23811</v>
      </c>
    </row>
    <row r="14" spans="1:6" ht="62.25" customHeight="1" thickTop="1" x14ac:dyDescent="0.25">
      <c r="A14" s="958" t="s">
        <v>477</v>
      </c>
      <c r="B14" s="959"/>
      <c r="C14" s="959"/>
      <c r="D14" s="959"/>
      <c r="E14" s="959"/>
    </row>
  </sheetData>
  <mergeCells count="2">
    <mergeCell ref="A1:E1"/>
    <mergeCell ref="A14:E14"/>
  </mergeCells>
  <printOptions horizontalCentered="1"/>
  <pageMargins left="0.51181102362204722" right="0.51181102362204722" top="0.74803149606299213" bottom="0.74803149606299213" header="0.31496062992125984" footer="0.31496062992125984"/>
  <pageSetup paperSize="9" fitToHeight="0" orientation="landscape" r:id="rId1"/>
  <headerFooter>
    <oddFooter>&amp;R&amp;[20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6"/>
  <sheetViews>
    <sheetView view="pageBreakPreview" zoomScale="85" zoomScaleNormal="100" zoomScaleSheetLayoutView="85" workbookViewId="0">
      <selection sqref="A1:AE1"/>
    </sheetView>
  </sheetViews>
  <sheetFormatPr defaultColWidth="9.140625" defaultRowHeight="15" customHeight="1" x14ac:dyDescent="0.25"/>
  <cols>
    <col min="1" max="1" width="28.5703125" style="702" customWidth="1"/>
    <col min="2" max="2" width="6.5703125" style="661" customWidth="1"/>
    <col min="3" max="3" width="7" style="661" customWidth="1"/>
    <col min="4" max="5" width="6" style="661" customWidth="1"/>
    <col min="6" max="6" width="7.5703125" style="661" customWidth="1"/>
    <col min="7" max="7" width="6.85546875" style="661" bestFit="1" customWidth="1"/>
    <col min="8" max="8" width="6" style="661" customWidth="1"/>
    <col min="9" max="9" width="7.140625" style="661" customWidth="1"/>
    <col min="10" max="11" width="6" style="661" customWidth="1"/>
    <col min="12" max="12" width="7.7109375" style="661" customWidth="1"/>
    <col min="13" max="13" width="6.85546875" style="661" bestFit="1" customWidth="1"/>
    <col min="14" max="14" width="6" style="661" customWidth="1"/>
    <col min="15" max="15" width="6.85546875" style="661" customWidth="1"/>
    <col min="16" max="16" width="6.85546875" style="661" bestFit="1" customWidth="1"/>
    <col min="17" max="17" width="6" style="661" customWidth="1"/>
    <col min="18" max="18" width="6.85546875" style="661" customWidth="1"/>
    <col min="19" max="20" width="6" style="661" customWidth="1"/>
    <col min="21" max="21" width="7.7109375" style="661" customWidth="1"/>
    <col min="22" max="22" width="6.85546875" style="661" bestFit="1" customWidth="1"/>
    <col min="23" max="23" width="6" style="661" customWidth="1"/>
    <col min="24" max="24" width="7.140625" style="661" customWidth="1"/>
    <col min="25" max="25" width="6.85546875" style="661" bestFit="1" customWidth="1"/>
    <col min="26" max="26" width="6" style="661" customWidth="1"/>
    <col min="27" max="27" width="7.140625" style="661" customWidth="1"/>
    <col min="28" max="28" width="6.85546875" style="661" bestFit="1" customWidth="1"/>
    <col min="29" max="29" width="6" style="661" customWidth="1"/>
    <col min="30" max="30" width="7.85546875" style="661" customWidth="1"/>
    <col min="31" max="31" width="8" style="661" bestFit="1" customWidth="1"/>
    <col min="32" max="32" width="6" style="661" customWidth="1"/>
    <col min="33" max="16384" width="9.140625" style="661"/>
  </cols>
  <sheetData>
    <row r="1" spans="1:31" ht="22.5" customHeight="1" thickTop="1" thickBot="1" x14ac:dyDescent="0.3">
      <c r="A1" s="962" t="s">
        <v>555</v>
      </c>
      <c r="B1" s="962"/>
      <c r="C1" s="962"/>
      <c r="D1" s="962"/>
      <c r="E1" s="962"/>
      <c r="F1" s="962"/>
      <c r="G1" s="962"/>
      <c r="H1" s="962"/>
      <c r="I1" s="962"/>
      <c r="J1" s="962"/>
      <c r="K1" s="962"/>
      <c r="L1" s="962"/>
      <c r="M1" s="962"/>
      <c r="N1" s="962"/>
      <c r="O1" s="962"/>
      <c r="P1" s="962"/>
      <c r="Q1" s="962"/>
      <c r="R1" s="962"/>
      <c r="S1" s="962"/>
      <c r="T1" s="962"/>
      <c r="U1" s="962"/>
      <c r="V1" s="962"/>
      <c r="W1" s="962"/>
      <c r="X1" s="962"/>
      <c r="Y1" s="962"/>
      <c r="Z1" s="962"/>
      <c r="AA1" s="962"/>
      <c r="AB1" s="962"/>
      <c r="AC1" s="962"/>
      <c r="AD1" s="962"/>
      <c r="AE1" s="962"/>
    </row>
    <row r="2" spans="1:31" ht="72" customHeight="1" thickTop="1" thickBot="1" x14ac:dyDescent="0.3">
      <c r="A2" s="662" t="s">
        <v>274</v>
      </c>
      <c r="B2" s="961" t="s">
        <v>261</v>
      </c>
      <c r="C2" s="961"/>
      <c r="D2" s="961"/>
      <c r="E2" s="961" t="s">
        <v>255</v>
      </c>
      <c r="F2" s="961"/>
      <c r="G2" s="961"/>
      <c r="H2" s="961" t="s">
        <v>264</v>
      </c>
      <c r="I2" s="961"/>
      <c r="J2" s="961"/>
      <c r="K2" s="961" t="s">
        <v>256</v>
      </c>
      <c r="L2" s="961"/>
      <c r="M2" s="961"/>
      <c r="N2" s="961" t="s">
        <v>262</v>
      </c>
      <c r="O2" s="961"/>
      <c r="P2" s="961"/>
      <c r="Q2" s="961" t="s">
        <v>257</v>
      </c>
      <c r="R2" s="961"/>
      <c r="S2" s="961"/>
      <c r="T2" s="961" t="s">
        <v>260</v>
      </c>
      <c r="U2" s="961"/>
      <c r="V2" s="961"/>
      <c r="W2" s="961" t="s">
        <v>263</v>
      </c>
      <c r="X2" s="961"/>
      <c r="Y2" s="961"/>
      <c r="Z2" s="961" t="s">
        <v>258</v>
      </c>
      <c r="AA2" s="961"/>
      <c r="AB2" s="961"/>
      <c r="AC2" s="961" t="s">
        <v>5</v>
      </c>
      <c r="AD2" s="961"/>
      <c r="AE2" s="961"/>
    </row>
    <row r="3" spans="1:31" ht="60" customHeight="1" thickTop="1" thickBot="1" x14ac:dyDescent="0.3">
      <c r="A3" s="663"/>
      <c r="B3" s="664" t="s">
        <v>277</v>
      </c>
      <c r="C3" s="664" t="s">
        <v>323</v>
      </c>
      <c r="D3" s="664" t="s">
        <v>5</v>
      </c>
      <c r="E3" s="664" t="s">
        <v>277</v>
      </c>
      <c r="F3" s="664" t="s">
        <v>323</v>
      </c>
      <c r="G3" s="664" t="s">
        <v>5</v>
      </c>
      <c r="H3" s="664" t="s">
        <v>277</v>
      </c>
      <c r="I3" s="664" t="s">
        <v>323</v>
      </c>
      <c r="J3" s="664" t="s">
        <v>5</v>
      </c>
      <c r="K3" s="664" t="s">
        <v>277</v>
      </c>
      <c r="L3" s="664" t="s">
        <v>323</v>
      </c>
      <c r="M3" s="664" t="s">
        <v>5</v>
      </c>
      <c r="N3" s="664" t="s">
        <v>277</v>
      </c>
      <c r="O3" s="664" t="s">
        <v>323</v>
      </c>
      <c r="P3" s="664" t="s">
        <v>5</v>
      </c>
      <c r="Q3" s="664" t="s">
        <v>277</v>
      </c>
      <c r="R3" s="664" t="s">
        <v>323</v>
      </c>
      <c r="S3" s="664" t="s">
        <v>5</v>
      </c>
      <c r="T3" s="664" t="s">
        <v>277</v>
      </c>
      <c r="U3" s="664" t="s">
        <v>323</v>
      </c>
      <c r="V3" s="664" t="s">
        <v>5</v>
      </c>
      <c r="W3" s="664" t="s">
        <v>277</v>
      </c>
      <c r="X3" s="664" t="s">
        <v>323</v>
      </c>
      <c r="Y3" s="664" t="s">
        <v>5</v>
      </c>
      <c r="Z3" s="664" t="s">
        <v>277</v>
      </c>
      <c r="AA3" s="664" t="s">
        <v>323</v>
      </c>
      <c r="AB3" s="664" t="s">
        <v>5</v>
      </c>
      <c r="AC3" s="664" t="s">
        <v>277</v>
      </c>
      <c r="AD3" s="664" t="s">
        <v>323</v>
      </c>
      <c r="AE3" s="640" t="s">
        <v>5</v>
      </c>
    </row>
    <row r="4" spans="1:31" s="669" customFormat="1" ht="15.75" customHeight="1" thickTop="1" thickBot="1" x14ac:dyDescent="0.3">
      <c r="A4" s="665" t="s">
        <v>265</v>
      </c>
      <c r="B4" s="294">
        <v>421</v>
      </c>
      <c r="C4" s="294">
        <v>851</v>
      </c>
      <c r="D4" s="295">
        <v>1272</v>
      </c>
      <c r="E4" s="294">
        <v>377</v>
      </c>
      <c r="F4" s="666">
        <v>576</v>
      </c>
      <c r="G4" s="295">
        <v>953</v>
      </c>
      <c r="H4" s="667">
        <v>67</v>
      </c>
      <c r="I4" s="668">
        <v>528</v>
      </c>
      <c r="J4" s="295">
        <v>595</v>
      </c>
      <c r="K4" s="666">
        <v>585</v>
      </c>
      <c r="L4" s="667">
        <v>1695</v>
      </c>
      <c r="M4" s="295">
        <v>2280</v>
      </c>
      <c r="N4" s="294">
        <v>627</v>
      </c>
      <c r="O4" s="668">
        <v>849</v>
      </c>
      <c r="P4" s="295">
        <v>1476</v>
      </c>
      <c r="Q4" s="667">
        <v>72</v>
      </c>
      <c r="R4" s="294">
        <v>150</v>
      </c>
      <c r="S4" s="295">
        <v>222</v>
      </c>
      <c r="T4" s="667">
        <v>426</v>
      </c>
      <c r="U4" s="294">
        <v>776</v>
      </c>
      <c r="V4" s="652">
        <v>1202</v>
      </c>
      <c r="W4" s="294">
        <v>532</v>
      </c>
      <c r="X4" s="667">
        <v>989</v>
      </c>
      <c r="Y4" s="295">
        <v>1521</v>
      </c>
      <c r="Z4" s="294">
        <v>575</v>
      </c>
      <c r="AA4" s="666">
        <v>1160</v>
      </c>
      <c r="AB4" s="647">
        <v>1735</v>
      </c>
      <c r="AC4" s="666">
        <v>3682</v>
      </c>
      <c r="AD4" s="666">
        <v>7574</v>
      </c>
      <c r="AE4" s="647">
        <v>11256</v>
      </c>
    </row>
    <row r="5" spans="1:31" s="675" customFormat="1" ht="15.75" customHeight="1" thickTop="1" thickBot="1" x14ac:dyDescent="0.3">
      <c r="A5" s="670" t="s">
        <v>266</v>
      </c>
      <c r="B5" s="671">
        <v>158</v>
      </c>
      <c r="C5" s="671">
        <v>782</v>
      </c>
      <c r="D5" s="641">
        <v>940</v>
      </c>
      <c r="E5" s="671">
        <v>190</v>
      </c>
      <c r="F5" s="672">
        <v>276</v>
      </c>
      <c r="G5" s="641">
        <v>466</v>
      </c>
      <c r="H5" s="673">
        <v>56</v>
      </c>
      <c r="I5" s="671">
        <v>495</v>
      </c>
      <c r="J5" s="646">
        <v>551</v>
      </c>
      <c r="K5" s="672">
        <v>365</v>
      </c>
      <c r="L5" s="673">
        <v>1377</v>
      </c>
      <c r="M5" s="641">
        <v>1742</v>
      </c>
      <c r="N5" s="671">
        <v>683</v>
      </c>
      <c r="O5" s="674">
        <v>969</v>
      </c>
      <c r="P5" s="641">
        <v>1652</v>
      </c>
      <c r="Q5" s="673">
        <v>130</v>
      </c>
      <c r="R5" s="671">
        <v>181</v>
      </c>
      <c r="S5" s="641">
        <v>311</v>
      </c>
      <c r="T5" s="673">
        <v>99</v>
      </c>
      <c r="U5" s="671">
        <v>782</v>
      </c>
      <c r="V5" s="653">
        <v>881</v>
      </c>
      <c r="W5" s="671">
        <v>272</v>
      </c>
      <c r="X5" s="673">
        <v>707</v>
      </c>
      <c r="Y5" s="641">
        <v>979</v>
      </c>
      <c r="Z5" s="671">
        <v>193</v>
      </c>
      <c r="AA5" s="672">
        <v>638</v>
      </c>
      <c r="AB5" s="646">
        <v>831</v>
      </c>
      <c r="AC5" s="672">
        <v>2146</v>
      </c>
      <c r="AD5" s="672">
        <v>6207</v>
      </c>
      <c r="AE5" s="646">
        <v>8353</v>
      </c>
    </row>
    <row r="6" spans="1:31" s="669" customFormat="1" ht="15.75" customHeight="1" thickTop="1" thickBot="1" x14ac:dyDescent="0.3">
      <c r="A6" s="665" t="s">
        <v>97</v>
      </c>
      <c r="B6" s="294">
        <v>88</v>
      </c>
      <c r="C6" s="294">
        <v>375</v>
      </c>
      <c r="D6" s="295">
        <v>463</v>
      </c>
      <c r="E6" s="294">
        <v>98</v>
      </c>
      <c r="F6" s="666">
        <v>214</v>
      </c>
      <c r="G6" s="295">
        <v>312</v>
      </c>
      <c r="H6" s="667">
        <v>32</v>
      </c>
      <c r="I6" s="294">
        <v>232</v>
      </c>
      <c r="J6" s="647">
        <v>264</v>
      </c>
      <c r="K6" s="666">
        <v>79</v>
      </c>
      <c r="L6" s="667">
        <v>459</v>
      </c>
      <c r="M6" s="295">
        <v>538</v>
      </c>
      <c r="N6" s="294">
        <v>193</v>
      </c>
      <c r="O6" s="668">
        <v>210</v>
      </c>
      <c r="P6" s="295">
        <v>403</v>
      </c>
      <c r="Q6" s="667">
        <v>31</v>
      </c>
      <c r="R6" s="294">
        <v>45</v>
      </c>
      <c r="S6" s="295">
        <v>76</v>
      </c>
      <c r="T6" s="667">
        <v>91</v>
      </c>
      <c r="U6" s="294">
        <v>344</v>
      </c>
      <c r="V6" s="652">
        <v>435</v>
      </c>
      <c r="W6" s="294">
        <v>194</v>
      </c>
      <c r="X6" s="667">
        <v>384</v>
      </c>
      <c r="Y6" s="295">
        <v>578</v>
      </c>
      <c r="Z6" s="294">
        <v>129</v>
      </c>
      <c r="AA6" s="666">
        <v>542</v>
      </c>
      <c r="AB6" s="647">
        <v>671</v>
      </c>
      <c r="AC6" s="666">
        <v>935</v>
      </c>
      <c r="AD6" s="666">
        <v>2805</v>
      </c>
      <c r="AE6" s="647">
        <v>3740</v>
      </c>
    </row>
    <row r="7" spans="1:31" s="675" customFormat="1" ht="15.75" customHeight="1" thickTop="1" thickBot="1" x14ac:dyDescent="0.3">
      <c r="A7" s="670" t="s">
        <v>98</v>
      </c>
      <c r="B7" s="676">
        <v>577</v>
      </c>
      <c r="C7" s="676">
        <v>409</v>
      </c>
      <c r="D7" s="642">
        <v>986</v>
      </c>
      <c r="E7" s="676">
        <v>417</v>
      </c>
      <c r="F7" s="677">
        <v>321</v>
      </c>
      <c r="G7" s="642">
        <v>738</v>
      </c>
      <c r="H7" s="678">
        <v>384</v>
      </c>
      <c r="I7" s="676">
        <v>345</v>
      </c>
      <c r="J7" s="648">
        <v>729</v>
      </c>
      <c r="K7" s="677">
        <v>616</v>
      </c>
      <c r="L7" s="678">
        <v>707</v>
      </c>
      <c r="M7" s="642">
        <v>1323</v>
      </c>
      <c r="N7" s="676">
        <v>705</v>
      </c>
      <c r="O7" s="679">
        <v>334</v>
      </c>
      <c r="P7" s="642">
        <v>1039</v>
      </c>
      <c r="Q7" s="678">
        <v>223</v>
      </c>
      <c r="R7" s="676">
        <v>110</v>
      </c>
      <c r="S7" s="642">
        <v>333</v>
      </c>
      <c r="T7" s="678">
        <v>521</v>
      </c>
      <c r="U7" s="676">
        <v>633</v>
      </c>
      <c r="V7" s="654">
        <v>1154</v>
      </c>
      <c r="W7" s="676">
        <v>718</v>
      </c>
      <c r="X7" s="678">
        <v>599</v>
      </c>
      <c r="Y7" s="642">
        <v>1317</v>
      </c>
      <c r="Z7" s="676">
        <v>469</v>
      </c>
      <c r="AA7" s="677">
        <v>612</v>
      </c>
      <c r="AB7" s="648">
        <v>1081</v>
      </c>
      <c r="AC7" s="677">
        <v>4630</v>
      </c>
      <c r="AD7" s="677">
        <v>4070</v>
      </c>
      <c r="AE7" s="648">
        <v>8700</v>
      </c>
    </row>
    <row r="8" spans="1:31" s="669" customFormat="1" ht="15.75" customHeight="1" thickTop="1" thickBot="1" x14ac:dyDescent="0.3">
      <c r="A8" s="665" t="s">
        <v>99</v>
      </c>
      <c r="B8" s="294">
        <v>323</v>
      </c>
      <c r="C8" s="294">
        <v>379</v>
      </c>
      <c r="D8" s="295">
        <v>702</v>
      </c>
      <c r="E8" s="294">
        <v>348</v>
      </c>
      <c r="F8" s="666">
        <v>391</v>
      </c>
      <c r="G8" s="295">
        <v>739</v>
      </c>
      <c r="H8" s="667">
        <v>315</v>
      </c>
      <c r="I8" s="294">
        <v>355</v>
      </c>
      <c r="J8" s="647">
        <v>670</v>
      </c>
      <c r="K8" s="666">
        <v>571</v>
      </c>
      <c r="L8" s="667">
        <v>472</v>
      </c>
      <c r="M8" s="295">
        <v>1043</v>
      </c>
      <c r="N8" s="294">
        <v>602</v>
      </c>
      <c r="O8" s="668">
        <v>360</v>
      </c>
      <c r="P8" s="295">
        <v>962</v>
      </c>
      <c r="Q8" s="667">
        <v>198</v>
      </c>
      <c r="R8" s="294">
        <v>221</v>
      </c>
      <c r="S8" s="295">
        <v>419</v>
      </c>
      <c r="T8" s="667">
        <v>338</v>
      </c>
      <c r="U8" s="294">
        <v>491</v>
      </c>
      <c r="V8" s="652">
        <v>829</v>
      </c>
      <c r="W8" s="294">
        <v>465</v>
      </c>
      <c r="X8" s="667">
        <v>439</v>
      </c>
      <c r="Y8" s="295">
        <v>904</v>
      </c>
      <c r="Z8" s="294">
        <v>547</v>
      </c>
      <c r="AA8" s="666">
        <v>859</v>
      </c>
      <c r="AB8" s="647">
        <v>1406</v>
      </c>
      <c r="AC8" s="666">
        <v>3707</v>
      </c>
      <c r="AD8" s="666">
        <v>3967</v>
      </c>
      <c r="AE8" s="647">
        <v>7674</v>
      </c>
    </row>
    <row r="9" spans="1:31" s="675" customFormat="1" ht="15.75" customHeight="1" thickTop="1" thickBot="1" x14ac:dyDescent="0.3">
      <c r="A9" s="670" t="s">
        <v>100</v>
      </c>
      <c r="B9" s="676">
        <v>113</v>
      </c>
      <c r="C9" s="676">
        <v>651</v>
      </c>
      <c r="D9" s="642">
        <v>764</v>
      </c>
      <c r="E9" s="676">
        <v>25</v>
      </c>
      <c r="F9" s="677">
        <v>669</v>
      </c>
      <c r="G9" s="642">
        <v>694</v>
      </c>
      <c r="H9" s="678">
        <v>46</v>
      </c>
      <c r="I9" s="676">
        <v>642</v>
      </c>
      <c r="J9" s="648">
        <v>688</v>
      </c>
      <c r="K9" s="677">
        <v>31</v>
      </c>
      <c r="L9" s="678">
        <v>817</v>
      </c>
      <c r="M9" s="642">
        <v>848</v>
      </c>
      <c r="N9" s="676">
        <v>72</v>
      </c>
      <c r="O9" s="679">
        <v>732</v>
      </c>
      <c r="P9" s="642">
        <v>804</v>
      </c>
      <c r="Q9" s="678">
        <v>21</v>
      </c>
      <c r="R9" s="676">
        <v>278</v>
      </c>
      <c r="S9" s="642">
        <v>299</v>
      </c>
      <c r="T9" s="678">
        <v>58</v>
      </c>
      <c r="U9" s="676">
        <v>952</v>
      </c>
      <c r="V9" s="654">
        <v>1010</v>
      </c>
      <c r="W9" s="676">
        <v>29</v>
      </c>
      <c r="X9" s="678">
        <v>701</v>
      </c>
      <c r="Y9" s="642">
        <v>730</v>
      </c>
      <c r="Z9" s="676">
        <v>163</v>
      </c>
      <c r="AA9" s="677">
        <v>1106</v>
      </c>
      <c r="AB9" s="648">
        <v>1269</v>
      </c>
      <c r="AC9" s="677">
        <v>558</v>
      </c>
      <c r="AD9" s="677">
        <v>6548</v>
      </c>
      <c r="AE9" s="648">
        <v>7106</v>
      </c>
    </row>
    <row r="10" spans="1:31" s="669" customFormat="1" ht="15.75" customHeight="1" thickTop="1" thickBot="1" x14ac:dyDescent="0.3">
      <c r="A10" s="665" t="s">
        <v>101</v>
      </c>
      <c r="B10" s="680">
        <v>297</v>
      </c>
      <c r="C10" s="680">
        <v>315</v>
      </c>
      <c r="D10" s="643">
        <v>612</v>
      </c>
      <c r="E10" s="680">
        <v>380</v>
      </c>
      <c r="F10" s="681">
        <v>653</v>
      </c>
      <c r="G10" s="643">
        <v>1033</v>
      </c>
      <c r="H10" s="682">
        <v>313</v>
      </c>
      <c r="I10" s="680">
        <v>554</v>
      </c>
      <c r="J10" s="649">
        <v>867</v>
      </c>
      <c r="K10" s="681">
        <v>507</v>
      </c>
      <c r="L10" s="682">
        <v>881</v>
      </c>
      <c r="M10" s="643">
        <v>1388</v>
      </c>
      <c r="N10" s="680">
        <v>445</v>
      </c>
      <c r="O10" s="683">
        <v>532</v>
      </c>
      <c r="P10" s="643">
        <v>977</v>
      </c>
      <c r="Q10" s="682">
        <v>213</v>
      </c>
      <c r="R10" s="680">
        <v>207</v>
      </c>
      <c r="S10" s="643">
        <v>420</v>
      </c>
      <c r="T10" s="682">
        <v>283</v>
      </c>
      <c r="U10" s="680">
        <v>761</v>
      </c>
      <c r="V10" s="655">
        <v>1044</v>
      </c>
      <c r="W10" s="680">
        <v>415</v>
      </c>
      <c r="X10" s="682">
        <v>624</v>
      </c>
      <c r="Y10" s="643">
        <v>1039</v>
      </c>
      <c r="Z10" s="680">
        <v>481</v>
      </c>
      <c r="AA10" s="681">
        <v>838</v>
      </c>
      <c r="AB10" s="649">
        <v>1319</v>
      </c>
      <c r="AC10" s="681">
        <v>3334</v>
      </c>
      <c r="AD10" s="681">
        <v>5365</v>
      </c>
      <c r="AE10" s="649">
        <v>8699</v>
      </c>
    </row>
    <row r="11" spans="1:31" s="675" customFormat="1" ht="15.75" customHeight="1" thickTop="1" thickBot="1" x14ac:dyDescent="0.3">
      <c r="A11" s="670" t="s">
        <v>102</v>
      </c>
      <c r="B11" s="684">
        <v>83</v>
      </c>
      <c r="C11" s="684">
        <v>424</v>
      </c>
      <c r="D11" s="644">
        <v>507</v>
      </c>
      <c r="E11" s="684">
        <v>451</v>
      </c>
      <c r="F11" s="685">
        <v>948</v>
      </c>
      <c r="G11" s="644">
        <v>1399</v>
      </c>
      <c r="H11" s="686">
        <v>322</v>
      </c>
      <c r="I11" s="684">
        <v>795</v>
      </c>
      <c r="J11" s="650">
        <v>1117</v>
      </c>
      <c r="K11" s="685">
        <v>588</v>
      </c>
      <c r="L11" s="686">
        <v>853</v>
      </c>
      <c r="M11" s="644">
        <v>1441</v>
      </c>
      <c r="N11" s="684">
        <v>228</v>
      </c>
      <c r="O11" s="687">
        <v>725</v>
      </c>
      <c r="P11" s="644">
        <v>953</v>
      </c>
      <c r="Q11" s="686">
        <v>128</v>
      </c>
      <c r="R11" s="684">
        <v>168</v>
      </c>
      <c r="S11" s="644">
        <v>296</v>
      </c>
      <c r="T11" s="686">
        <v>441</v>
      </c>
      <c r="U11" s="684">
        <v>1400</v>
      </c>
      <c r="V11" s="656">
        <v>1841</v>
      </c>
      <c r="W11" s="684">
        <v>387</v>
      </c>
      <c r="X11" s="686">
        <v>990</v>
      </c>
      <c r="Y11" s="644">
        <v>1377</v>
      </c>
      <c r="Z11" s="684">
        <v>577</v>
      </c>
      <c r="AA11" s="685">
        <v>1308</v>
      </c>
      <c r="AB11" s="650">
        <v>1885</v>
      </c>
      <c r="AC11" s="685">
        <v>3205</v>
      </c>
      <c r="AD11" s="685">
        <v>7611</v>
      </c>
      <c r="AE11" s="650">
        <v>10816</v>
      </c>
    </row>
    <row r="12" spans="1:31" s="669" customFormat="1" ht="15.75" customHeight="1" thickTop="1" thickBot="1" x14ac:dyDescent="0.3">
      <c r="A12" s="665" t="s">
        <v>103</v>
      </c>
      <c r="B12" s="688">
        <v>705</v>
      </c>
      <c r="C12" s="688">
        <v>424</v>
      </c>
      <c r="D12" s="645">
        <v>1129</v>
      </c>
      <c r="E12" s="688">
        <v>657</v>
      </c>
      <c r="F12" s="689">
        <v>503</v>
      </c>
      <c r="G12" s="645">
        <v>1160</v>
      </c>
      <c r="H12" s="690">
        <v>465</v>
      </c>
      <c r="I12" s="688">
        <v>392</v>
      </c>
      <c r="J12" s="651">
        <v>857</v>
      </c>
      <c r="K12" s="689">
        <v>806</v>
      </c>
      <c r="L12" s="690">
        <v>804</v>
      </c>
      <c r="M12" s="645">
        <v>1610</v>
      </c>
      <c r="N12" s="688">
        <v>898</v>
      </c>
      <c r="O12" s="691">
        <v>493</v>
      </c>
      <c r="P12" s="645">
        <v>1391</v>
      </c>
      <c r="Q12" s="690">
        <v>380</v>
      </c>
      <c r="R12" s="688">
        <v>155</v>
      </c>
      <c r="S12" s="645">
        <v>535</v>
      </c>
      <c r="T12" s="690">
        <v>634</v>
      </c>
      <c r="U12" s="688">
        <v>640</v>
      </c>
      <c r="V12" s="657">
        <v>1274</v>
      </c>
      <c r="W12" s="688">
        <v>885</v>
      </c>
      <c r="X12" s="690">
        <v>609</v>
      </c>
      <c r="Y12" s="645">
        <v>1494</v>
      </c>
      <c r="Z12" s="688">
        <v>688</v>
      </c>
      <c r="AA12" s="689">
        <v>758</v>
      </c>
      <c r="AB12" s="659">
        <v>1446</v>
      </c>
      <c r="AC12" s="689">
        <v>6118</v>
      </c>
      <c r="AD12" s="689">
        <v>4778</v>
      </c>
      <c r="AE12" s="659">
        <v>10896</v>
      </c>
    </row>
    <row r="13" spans="1:31" s="675" customFormat="1" ht="15.75" customHeight="1" thickTop="1" thickBot="1" x14ac:dyDescent="0.3">
      <c r="A13" s="670" t="s">
        <v>104</v>
      </c>
      <c r="B13" s="296">
        <v>502</v>
      </c>
      <c r="C13" s="296">
        <v>377</v>
      </c>
      <c r="D13" s="297">
        <v>879</v>
      </c>
      <c r="E13" s="296">
        <v>367</v>
      </c>
      <c r="F13" s="692">
        <v>712</v>
      </c>
      <c r="G13" s="297">
        <v>1079</v>
      </c>
      <c r="H13" s="693">
        <v>77</v>
      </c>
      <c r="I13" s="296">
        <v>369</v>
      </c>
      <c r="J13" s="297">
        <v>446</v>
      </c>
      <c r="K13" s="692">
        <v>221</v>
      </c>
      <c r="L13" s="693">
        <v>983</v>
      </c>
      <c r="M13" s="297">
        <v>1204</v>
      </c>
      <c r="N13" s="296">
        <v>128</v>
      </c>
      <c r="O13" s="694">
        <v>428</v>
      </c>
      <c r="P13" s="297">
        <v>556</v>
      </c>
      <c r="Q13" s="693">
        <v>111</v>
      </c>
      <c r="R13" s="296">
        <v>106</v>
      </c>
      <c r="S13" s="297">
        <v>217</v>
      </c>
      <c r="T13" s="693">
        <v>222</v>
      </c>
      <c r="U13" s="296">
        <v>381</v>
      </c>
      <c r="V13" s="658">
        <v>603</v>
      </c>
      <c r="W13" s="296">
        <v>177</v>
      </c>
      <c r="X13" s="693">
        <v>457</v>
      </c>
      <c r="Y13" s="297">
        <v>634</v>
      </c>
      <c r="Z13" s="296">
        <v>165</v>
      </c>
      <c r="AA13" s="692">
        <v>1165</v>
      </c>
      <c r="AB13" s="660">
        <v>1330</v>
      </c>
      <c r="AC13" s="692">
        <v>1970</v>
      </c>
      <c r="AD13" s="692">
        <v>4978</v>
      </c>
      <c r="AE13" s="660">
        <v>6948</v>
      </c>
    </row>
    <row r="14" spans="1:31" s="669" customFormat="1" ht="18.75" customHeight="1" thickTop="1" thickBot="1" x14ac:dyDescent="0.3">
      <c r="A14" s="639" t="s">
        <v>105</v>
      </c>
      <c r="B14" s="295">
        <v>809</v>
      </c>
      <c r="C14" s="695">
        <v>1438</v>
      </c>
      <c r="D14" s="695">
        <v>2247</v>
      </c>
      <c r="E14" s="696">
        <v>978</v>
      </c>
      <c r="F14" s="295">
        <v>1845</v>
      </c>
      <c r="G14" s="695">
        <v>2823</v>
      </c>
      <c r="H14" s="696">
        <v>580</v>
      </c>
      <c r="I14" s="697">
        <v>1263</v>
      </c>
      <c r="J14" s="295">
        <v>1843</v>
      </c>
      <c r="K14" s="651">
        <v>1083</v>
      </c>
      <c r="L14" s="696">
        <v>2428</v>
      </c>
      <c r="M14" s="695">
        <v>3511</v>
      </c>
      <c r="N14" s="695">
        <v>1083</v>
      </c>
      <c r="O14" s="698">
        <v>1836</v>
      </c>
      <c r="P14" s="295">
        <v>2919</v>
      </c>
      <c r="Q14" s="696">
        <v>406</v>
      </c>
      <c r="R14" s="695">
        <v>583</v>
      </c>
      <c r="S14" s="695">
        <v>989</v>
      </c>
      <c r="T14" s="696">
        <v>882</v>
      </c>
      <c r="U14" s="695">
        <v>2172</v>
      </c>
      <c r="V14" s="696">
        <v>3054</v>
      </c>
      <c r="W14" s="695">
        <v>1143</v>
      </c>
      <c r="X14" s="696">
        <v>2136</v>
      </c>
      <c r="Y14" s="695">
        <v>3279</v>
      </c>
      <c r="Z14" s="695">
        <v>991</v>
      </c>
      <c r="AA14" s="651">
        <v>2155</v>
      </c>
      <c r="AB14" s="295">
        <v>3146</v>
      </c>
      <c r="AC14" s="651">
        <v>7955</v>
      </c>
      <c r="AD14" s="651">
        <v>15856</v>
      </c>
      <c r="AE14" s="651">
        <v>23811</v>
      </c>
    </row>
    <row r="15" spans="1:31" s="806" customFormat="1" ht="20.25" customHeight="1" thickTop="1" x14ac:dyDescent="0.25">
      <c r="A15" s="960" t="s">
        <v>392</v>
      </c>
      <c r="B15" s="960"/>
      <c r="C15" s="960"/>
      <c r="D15" s="960"/>
      <c r="E15" s="960"/>
      <c r="F15" s="960"/>
      <c r="G15" s="960"/>
      <c r="H15" s="960"/>
      <c r="I15" s="960"/>
      <c r="J15" s="960"/>
      <c r="K15" s="960"/>
      <c r="L15" s="960"/>
      <c r="M15" s="960"/>
      <c r="N15" s="960"/>
      <c r="O15" s="960"/>
      <c r="P15" s="960"/>
      <c r="Q15" s="960"/>
      <c r="R15" s="960"/>
      <c r="S15" s="960"/>
      <c r="T15" s="960"/>
      <c r="U15" s="960"/>
      <c r="V15" s="960"/>
      <c r="W15" s="960"/>
      <c r="X15" s="960"/>
      <c r="Y15" s="960"/>
      <c r="Z15" s="960"/>
      <c r="AA15" s="960"/>
      <c r="AB15" s="960"/>
      <c r="AC15" s="960"/>
      <c r="AD15" s="960"/>
      <c r="AE15" s="960"/>
    </row>
    <row r="16" spans="1:31" ht="20.25" customHeight="1" x14ac:dyDescent="0.25">
      <c r="A16" s="699" t="s">
        <v>478</v>
      </c>
      <c r="B16" s="700"/>
      <c r="C16" s="700"/>
      <c r="D16" s="700"/>
      <c r="E16" s="700"/>
      <c r="F16" s="700"/>
      <c r="G16" s="700"/>
      <c r="H16" s="700"/>
      <c r="I16" s="700"/>
      <c r="J16" s="700"/>
      <c r="K16" s="700"/>
      <c r="L16" s="700"/>
      <c r="M16" s="700"/>
      <c r="N16" s="700"/>
      <c r="O16" s="700"/>
      <c r="P16" s="700"/>
      <c r="Q16" s="700"/>
      <c r="R16" s="700"/>
      <c r="S16" s="700"/>
      <c r="T16" s="700"/>
      <c r="U16" s="701"/>
      <c r="V16" s="701"/>
      <c r="W16" s="701"/>
      <c r="X16" s="701"/>
      <c r="Y16" s="701"/>
      <c r="Z16" s="701"/>
      <c r="AA16" s="701"/>
      <c r="AB16" s="701"/>
      <c r="AC16" s="701"/>
      <c r="AD16" s="701"/>
      <c r="AE16" s="701"/>
    </row>
  </sheetData>
  <mergeCells count="12">
    <mergeCell ref="A15:AE15"/>
    <mergeCell ref="Z2:AB2"/>
    <mergeCell ref="AC2:AE2"/>
    <mergeCell ref="A1:AE1"/>
    <mergeCell ref="B2:D2"/>
    <mergeCell ref="E2:G2"/>
    <mergeCell ref="H2:J2"/>
    <mergeCell ref="K2:M2"/>
    <mergeCell ref="N2:P2"/>
    <mergeCell ref="Q2:S2"/>
    <mergeCell ref="T2:V2"/>
    <mergeCell ref="W2:Y2"/>
  </mergeCells>
  <pageMargins left="0.70866141732283472" right="0.70866141732283472" top="0.74803149606299213" bottom="0.74803149606299213" header="0.31496062992125984" footer="0.31496062992125984"/>
  <pageSetup paperSize="9" scale="57" orientation="landscape" r:id="rId1"/>
  <headerFooter>
    <oddFooter>&amp;R&amp;[21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6"/>
  <sheetViews>
    <sheetView view="pageBreakPreview" zoomScale="70" zoomScaleNormal="100" zoomScaleSheetLayoutView="70" workbookViewId="0">
      <selection sqref="A1:AD1"/>
    </sheetView>
  </sheetViews>
  <sheetFormatPr defaultColWidth="9.140625" defaultRowHeight="11.25" customHeight="1" x14ac:dyDescent="0.2"/>
  <cols>
    <col min="1" max="1" width="73.5703125" style="77" customWidth="1"/>
    <col min="2" max="2" width="11" style="79" customWidth="1"/>
    <col min="3" max="3" width="5.85546875" style="79" bestFit="1" customWidth="1"/>
    <col min="4" max="4" width="11" style="79" customWidth="1"/>
    <col min="5" max="5" width="5.85546875" style="79" bestFit="1" customWidth="1"/>
    <col min="6" max="6" width="11" style="79" customWidth="1"/>
    <col min="7" max="7" width="5.5703125" style="79" bestFit="1" customWidth="1"/>
    <col min="8" max="8" width="16" style="79" customWidth="1"/>
    <col min="9" max="9" width="5.5703125" style="79" bestFit="1" customWidth="1"/>
    <col min="10" max="10" width="16.28515625" style="79" customWidth="1"/>
    <col min="11" max="11" width="5.5703125" style="79" bestFit="1" customWidth="1"/>
    <col min="12" max="12" width="12" style="79" customWidth="1"/>
    <col min="13" max="13" width="5.85546875" style="79" bestFit="1" customWidth="1"/>
    <col min="14" max="14" width="13.42578125" style="79" customWidth="1"/>
    <col min="15" max="15" width="5.85546875" style="79" bestFit="1" customWidth="1"/>
    <col min="16" max="16" width="9" style="79" customWidth="1"/>
    <col min="17" max="17" width="5.85546875" style="79" bestFit="1" customWidth="1"/>
    <col min="18" max="18" width="10.42578125" style="79" customWidth="1"/>
    <col min="19" max="19" width="5.85546875" style="79" bestFit="1" customWidth="1"/>
    <col min="20" max="20" width="7.140625" style="79" bestFit="1" customWidth="1"/>
    <col min="21" max="21" width="5.85546875" style="79" bestFit="1" customWidth="1"/>
    <col min="22" max="22" width="14" style="79" customWidth="1"/>
    <col min="23" max="23" width="14.7109375" style="79" customWidth="1"/>
    <col min="24" max="24" width="14" style="79" customWidth="1"/>
    <col min="25" max="28" width="9.140625" style="79" hidden="1" customWidth="1"/>
    <col min="29" max="30" width="9.140625" style="73" hidden="1" customWidth="1"/>
    <col min="31" max="16384" width="9.140625" style="73"/>
  </cols>
  <sheetData>
    <row r="1" spans="1:30" ht="23.25" customHeight="1" thickTop="1" thickBot="1" x14ac:dyDescent="0.25">
      <c r="A1" s="957" t="s">
        <v>556</v>
      </c>
      <c r="B1" s="957"/>
      <c r="C1" s="957"/>
      <c r="D1" s="957"/>
      <c r="E1" s="957"/>
      <c r="F1" s="957"/>
      <c r="G1" s="957"/>
      <c r="H1" s="957"/>
      <c r="I1" s="957"/>
      <c r="J1" s="957"/>
      <c r="K1" s="957"/>
      <c r="L1" s="957"/>
      <c r="M1" s="957"/>
      <c r="N1" s="957"/>
      <c r="O1" s="957"/>
      <c r="P1" s="957"/>
      <c r="Q1" s="957"/>
      <c r="R1" s="957"/>
      <c r="S1" s="957"/>
      <c r="T1" s="957"/>
      <c r="U1" s="957"/>
      <c r="V1" s="957"/>
      <c r="W1" s="957"/>
      <c r="X1" s="957"/>
      <c r="Y1" s="957"/>
      <c r="Z1" s="957"/>
      <c r="AA1" s="957"/>
      <c r="AB1" s="957"/>
      <c r="AC1" s="957"/>
      <c r="AD1" s="957"/>
    </row>
    <row r="2" spans="1:30" s="299" customFormat="1" ht="65.25" customHeight="1" thickTop="1" thickBot="1" x14ac:dyDescent="0.2">
      <c r="A2" s="471" t="s">
        <v>287</v>
      </c>
      <c r="B2" s="816" t="s">
        <v>265</v>
      </c>
      <c r="C2" s="816" t="s">
        <v>279</v>
      </c>
      <c r="D2" s="816" t="s">
        <v>266</v>
      </c>
      <c r="E2" s="816" t="s">
        <v>279</v>
      </c>
      <c r="F2" s="816" t="s">
        <v>97</v>
      </c>
      <c r="G2" s="816" t="s">
        <v>279</v>
      </c>
      <c r="H2" s="816" t="s">
        <v>98</v>
      </c>
      <c r="I2" s="816" t="s">
        <v>279</v>
      </c>
      <c r="J2" s="816" t="s">
        <v>99</v>
      </c>
      <c r="K2" s="816" t="s">
        <v>279</v>
      </c>
      <c r="L2" s="816" t="s">
        <v>100</v>
      </c>
      <c r="M2" s="816" t="s">
        <v>279</v>
      </c>
      <c r="N2" s="816" t="s">
        <v>101</v>
      </c>
      <c r="O2" s="816" t="s">
        <v>279</v>
      </c>
      <c r="P2" s="816" t="s">
        <v>102</v>
      </c>
      <c r="Q2" s="816" t="s">
        <v>279</v>
      </c>
      <c r="R2" s="816" t="s">
        <v>393</v>
      </c>
      <c r="S2" s="816" t="s">
        <v>279</v>
      </c>
      <c r="T2" s="816" t="s">
        <v>104</v>
      </c>
      <c r="U2" s="816" t="s">
        <v>279</v>
      </c>
      <c r="V2" s="816" t="s">
        <v>514</v>
      </c>
      <c r="W2" s="834" t="s">
        <v>315</v>
      </c>
      <c r="X2" s="834" t="s">
        <v>394</v>
      </c>
      <c r="Y2" s="524"/>
      <c r="Z2" s="524"/>
      <c r="AA2" s="524"/>
      <c r="AB2" s="524"/>
      <c r="AC2" s="524"/>
      <c r="AD2" s="524"/>
    </row>
    <row r="3" spans="1:30" s="300" customFormat="1" ht="30.75" customHeight="1" thickTop="1" thickBot="1" x14ac:dyDescent="0.2">
      <c r="A3" s="807" t="s">
        <v>261</v>
      </c>
      <c r="B3" s="817">
        <v>421</v>
      </c>
      <c r="C3" s="818">
        <f>B3/W3*100</f>
        <v>51.092233009708742</v>
      </c>
      <c r="D3" s="817">
        <v>158</v>
      </c>
      <c r="E3" s="818">
        <f>D3/W3*100</f>
        <v>19.174757281553397</v>
      </c>
      <c r="F3" s="817">
        <v>88</v>
      </c>
      <c r="G3" s="818">
        <f>F3/W3*100</f>
        <v>10.679611650485436</v>
      </c>
      <c r="H3" s="817">
        <v>577</v>
      </c>
      <c r="I3" s="818">
        <f>H3/W3*100</f>
        <v>70.024271844660191</v>
      </c>
      <c r="J3" s="817">
        <v>323</v>
      </c>
      <c r="K3" s="818">
        <f>J3/W3*100</f>
        <v>39.199029126213588</v>
      </c>
      <c r="L3" s="817">
        <v>113</v>
      </c>
      <c r="M3" s="818">
        <f>L3/W3*100</f>
        <v>13.713592233009708</v>
      </c>
      <c r="N3" s="817">
        <v>297</v>
      </c>
      <c r="O3" s="818">
        <f>N3/W3*100</f>
        <v>36.043689320388353</v>
      </c>
      <c r="P3" s="817">
        <v>83</v>
      </c>
      <c r="Q3" s="818">
        <f>P3/W3*100</f>
        <v>10.072815533980583</v>
      </c>
      <c r="R3" s="817">
        <v>705</v>
      </c>
      <c r="S3" s="818">
        <f>R3/W3*100</f>
        <v>85.55825242718447</v>
      </c>
      <c r="T3" s="817">
        <v>502</v>
      </c>
      <c r="U3" s="818">
        <f>T3/W3*100</f>
        <v>60.922330097087375</v>
      </c>
      <c r="V3" s="819">
        <v>809</v>
      </c>
      <c r="W3" s="817">
        <v>824</v>
      </c>
      <c r="X3" s="820">
        <f>V3/W3*100</f>
        <v>98.179611650485427</v>
      </c>
      <c r="Y3" s="811"/>
      <c r="Z3" s="556"/>
      <c r="AA3" s="556"/>
      <c r="AB3" s="556"/>
      <c r="AC3" s="556"/>
      <c r="AD3" s="556"/>
    </row>
    <row r="4" spans="1:30" s="301" customFormat="1" ht="30" customHeight="1" thickTop="1" thickBot="1" x14ac:dyDescent="0.2">
      <c r="A4" s="808" t="s">
        <v>255</v>
      </c>
      <c r="B4" s="821">
        <v>377</v>
      </c>
      <c r="C4" s="822">
        <f t="shared" ref="C4:C12" si="0">B4/W4*100</f>
        <v>35.365853658536587</v>
      </c>
      <c r="D4" s="821">
        <v>190</v>
      </c>
      <c r="E4" s="822">
        <f t="shared" ref="E4:E12" si="1">D4/W4*100</f>
        <v>17.823639774859288</v>
      </c>
      <c r="F4" s="821">
        <v>98</v>
      </c>
      <c r="G4" s="822">
        <f t="shared" ref="G4:G12" si="2">F4/W4*100</f>
        <v>9.1932457786116313</v>
      </c>
      <c r="H4" s="821">
        <v>417</v>
      </c>
      <c r="I4" s="822">
        <f t="shared" ref="I4:I12" si="3">H4/W4*100</f>
        <v>39.118198874296432</v>
      </c>
      <c r="J4" s="821">
        <v>348</v>
      </c>
      <c r="K4" s="822">
        <f t="shared" ref="K4:K12" si="4">J4/W4*100</f>
        <v>32.645403377110696</v>
      </c>
      <c r="L4" s="821">
        <v>25</v>
      </c>
      <c r="M4" s="822">
        <f t="shared" ref="M4:M12" si="5">L4/W4*100</f>
        <v>2.3452157598499062</v>
      </c>
      <c r="N4" s="821">
        <v>380</v>
      </c>
      <c r="O4" s="822">
        <f t="shared" ref="O4:O12" si="6">N4/W4*100</f>
        <v>35.647279549718576</v>
      </c>
      <c r="P4" s="821">
        <v>451</v>
      </c>
      <c r="Q4" s="822">
        <f t="shared" ref="Q4:Q12" si="7">P4/W4*100</f>
        <v>42.307692307692307</v>
      </c>
      <c r="R4" s="821">
        <v>657</v>
      </c>
      <c r="S4" s="822">
        <f t="shared" ref="S4:S12" si="8">R4/W4*100</f>
        <v>61.632270168855527</v>
      </c>
      <c r="T4" s="821">
        <v>367</v>
      </c>
      <c r="U4" s="822">
        <f t="shared" ref="U4:U12" si="9">T4/W4*100</f>
        <v>34.427767354596625</v>
      </c>
      <c r="V4" s="823">
        <v>978</v>
      </c>
      <c r="W4" s="821">
        <v>1066</v>
      </c>
      <c r="X4" s="824">
        <f t="shared" ref="X4:X12" si="10">V4/W4*100</f>
        <v>91.744840525328328</v>
      </c>
      <c r="Y4" s="812"/>
      <c r="Z4" s="557"/>
      <c r="AA4" s="557"/>
      <c r="AB4" s="557"/>
      <c r="AC4" s="557"/>
      <c r="AD4" s="557"/>
    </row>
    <row r="5" spans="1:30" s="300" customFormat="1" ht="30" customHeight="1" thickTop="1" thickBot="1" x14ac:dyDescent="0.2">
      <c r="A5" s="807" t="s">
        <v>264</v>
      </c>
      <c r="B5" s="817">
        <v>67</v>
      </c>
      <c r="C5" s="818">
        <f t="shared" si="0"/>
        <v>9.0174966352624502</v>
      </c>
      <c r="D5" s="817">
        <v>56</v>
      </c>
      <c r="E5" s="818">
        <f t="shared" si="1"/>
        <v>7.5370121130551819</v>
      </c>
      <c r="F5" s="817">
        <v>32</v>
      </c>
      <c r="G5" s="818">
        <f t="shared" si="2"/>
        <v>4.3068640646029612</v>
      </c>
      <c r="H5" s="817">
        <v>384</v>
      </c>
      <c r="I5" s="818">
        <f t="shared" si="3"/>
        <v>51.682368775235531</v>
      </c>
      <c r="J5" s="817">
        <v>315</v>
      </c>
      <c r="K5" s="818">
        <f t="shared" si="4"/>
        <v>42.395693135935396</v>
      </c>
      <c r="L5" s="817">
        <v>46</v>
      </c>
      <c r="M5" s="818">
        <f t="shared" si="5"/>
        <v>6.1911170928667563</v>
      </c>
      <c r="N5" s="817">
        <v>313</v>
      </c>
      <c r="O5" s="818">
        <f t="shared" si="6"/>
        <v>42.126514131897714</v>
      </c>
      <c r="P5" s="817">
        <v>322</v>
      </c>
      <c r="Q5" s="818">
        <f t="shared" si="7"/>
        <v>43.337819650067296</v>
      </c>
      <c r="R5" s="817">
        <v>465</v>
      </c>
      <c r="S5" s="818">
        <f t="shared" si="8"/>
        <v>62.58411843876177</v>
      </c>
      <c r="T5" s="817">
        <v>77</v>
      </c>
      <c r="U5" s="818">
        <f t="shared" si="9"/>
        <v>10.363391655450876</v>
      </c>
      <c r="V5" s="819">
        <v>580</v>
      </c>
      <c r="W5" s="817">
        <v>743</v>
      </c>
      <c r="X5" s="820">
        <f t="shared" si="10"/>
        <v>78.061911170928667</v>
      </c>
      <c r="Y5" s="811"/>
      <c r="Z5" s="556"/>
      <c r="AA5" s="556"/>
      <c r="AB5" s="556"/>
      <c r="AC5" s="556"/>
      <c r="AD5" s="556"/>
    </row>
    <row r="6" spans="1:30" s="301" customFormat="1" ht="30" customHeight="1" thickTop="1" thickBot="1" x14ac:dyDescent="0.2">
      <c r="A6" s="808" t="s">
        <v>256</v>
      </c>
      <c r="B6" s="821">
        <v>585</v>
      </c>
      <c r="C6" s="822">
        <f t="shared" si="0"/>
        <v>45.990566037735846</v>
      </c>
      <c r="D6" s="821">
        <v>365</v>
      </c>
      <c r="E6" s="822">
        <f t="shared" si="1"/>
        <v>28.69496855345912</v>
      </c>
      <c r="F6" s="821">
        <v>79</v>
      </c>
      <c r="G6" s="822">
        <f t="shared" si="2"/>
        <v>6.2106918238993707</v>
      </c>
      <c r="H6" s="821">
        <v>616</v>
      </c>
      <c r="I6" s="822">
        <f t="shared" si="3"/>
        <v>48.427672955974842</v>
      </c>
      <c r="J6" s="821">
        <v>571</v>
      </c>
      <c r="K6" s="822">
        <f t="shared" si="4"/>
        <v>44.889937106918239</v>
      </c>
      <c r="L6" s="821">
        <v>31</v>
      </c>
      <c r="M6" s="822">
        <f t="shared" si="5"/>
        <v>2.4371069182389937</v>
      </c>
      <c r="N6" s="821">
        <v>507</v>
      </c>
      <c r="O6" s="822">
        <f t="shared" si="6"/>
        <v>39.858490566037737</v>
      </c>
      <c r="P6" s="821">
        <v>588</v>
      </c>
      <c r="Q6" s="822">
        <f t="shared" si="7"/>
        <v>46.226415094339622</v>
      </c>
      <c r="R6" s="821">
        <v>806</v>
      </c>
      <c r="S6" s="822">
        <f t="shared" si="8"/>
        <v>63.364779874213838</v>
      </c>
      <c r="T6" s="821">
        <v>221</v>
      </c>
      <c r="U6" s="822">
        <f t="shared" si="9"/>
        <v>17.374213836477985</v>
      </c>
      <c r="V6" s="823">
        <v>1083</v>
      </c>
      <c r="W6" s="821">
        <v>1272</v>
      </c>
      <c r="X6" s="824">
        <f t="shared" si="10"/>
        <v>85.141509433962256</v>
      </c>
      <c r="Y6" s="812"/>
      <c r="Z6" s="557"/>
      <c r="AA6" s="557"/>
      <c r="AB6" s="557"/>
      <c r="AC6" s="557"/>
      <c r="AD6" s="557"/>
    </row>
    <row r="7" spans="1:30" s="300" customFormat="1" ht="30.75" customHeight="1" thickTop="1" thickBot="1" x14ac:dyDescent="0.2">
      <c r="A7" s="807" t="s">
        <v>262</v>
      </c>
      <c r="B7" s="817">
        <v>627</v>
      </c>
      <c r="C7" s="818">
        <f t="shared" si="0"/>
        <v>53.681506849315063</v>
      </c>
      <c r="D7" s="817">
        <v>683</v>
      </c>
      <c r="E7" s="818">
        <f t="shared" si="1"/>
        <v>58.476027397260275</v>
      </c>
      <c r="F7" s="817">
        <v>193</v>
      </c>
      <c r="G7" s="818">
        <f t="shared" si="2"/>
        <v>16.523972602739725</v>
      </c>
      <c r="H7" s="817">
        <v>705</v>
      </c>
      <c r="I7" s="818">
        <f t="shared" si="3"/>
        <v>60.359589041095894</v>
      </c>
      <c r="J7" s="817">
        <v>602</v>
      </c>
      <c r="K7" s="818">
        <f t="shared" si="4"/>
        <v>51.541095890410958</v>
      </c>
      <c r="L7" s="817">
        <v>72</v>
      </c>
      <c r="M7" s="818">
        <f t="shared" si="5"/>
        <v>6.1643835616438354</v>
      </c>
      <c r="N7" s="817">
        <v>445</v>
      </c>
      <c r="O7" s="818">
        <f t="shared" si="6"/>
        <v>38.099315068493148</v>
      </c>
      <c r="P7" s="817">
        <v>228</v>
      </c>
      <c r="Q7" s="818">
        <f t="shared" si="7"/>
        <v>19.520547945205479</v>
      </c>
      <c r="R7" s="817">
        <v>898</v>
      </c>
      <c r="S7" s="818">
        <f t="shared" si="8"/>
        <v>76.88356164383562</v>
      </c>
      <c r="T7" s="817">
        <v>128</v>
      </c>
      <c r="U7" s="818">
        <f t="shared" si="9"/>
        <v>10.95890410958904</v>
      </c>
      <c r="V7" s="819">
        <v>1083</v>
      </c>
      <c r="W7" s="817">
        <v>1168</v>
      </c>
      <c r="X7" s="820">
        <f t="shared" si="10"/>
        <v>92.722602739726028</v>
      </c>
      <c r="Y7" s="811"/>
      <c r="Z7" s="556"/>
      <c r="AA7" s="556"/>
      <c r="AB7" s="556"/>
      <c r="AC7" s="556"/>
      <c r="AD7" s="556"/>
    </row>
    <row r="8" spans="1:30" s="301" customFormat="1" ht="30" customHeight="1" thickTop="1" thickBot="1" x14ac:dyDescent="0.2">
      <c r="A8" s="808" t="s">
        <v>257</v>
      </c>
      <c r="B8" s="821">
        <v>72</v>
      </c>
      <c r="C8" s="822">
        <f t="shared" si="0"/>
        <v>16.783216783216783</v>
      </c>
      <c r="D8" s="821">
        <v>130</v>
      </c>
      <c r="E8" s="822">
        <f t="shared" si="1"/>
        <v>30.303030303030305</v>
      </c>
      <c r="F8" s="821">
        <v>31</v>
      </c>
      <c r="G8" s="822">
        <f t="shared" si="2"/>
        <v>7.2261072261072261</v>
      </c>
      <c r="H8" s="821">
        <v>223</v>
      </c>
      <c r="I8" s="822">
        <f t="shared" si="3"/>
        <v>51.981351981351985</v>
      </c>
      <c r="J8" s="821">
        <v>198</v>
      </c>
      <c r="K8" s="822">
        <f t="shared" si="4"/>
        <v>46.153846153846153</v>
      </c>
      <c r="L8" s="821">
        <v>21</v>
      </c>
      <c r="M8" s="822">
        <f t="shared" si="5"/>
        <v>4.895104895104895</v>
      </c>
      <c r="N8" s="821">
        <v>213</v>
      </c>
      <c r="O8" s="822">
        <f t="shared" si="6"/>
        <v>49.650349650349654</v>
      </c>
      <c r="P8" s="821">
        <v>128</v>
      </c>
      <c r="Q8" s="822">
        <f t="shared" si="7"/>
        <v>29.836829836829835</v>
      </c>
      <c r="R8" s="821">
        <v>380</v>
      </c>
      <c r="S8" s="822">
        <f t="shared" si="8"/>
        <v>88.578088578088582</v>
      </c>
      <c r="T8" s="821">
        <v>111</v>
      </c>
      <c r="U8" s="822">
        <f t="shared" si="9"/>
        <v>25.874125874125873</v>
      </c>
      <c r="V8" s="823">
        <v>406</v>
      </c>
      <c r="W8" s="821">
        <v>429</v>
      </c>
      <c r="X8" s="824">
        <f t="shared" si="10"/>
        <v>94.638694638694645</v>
      </c>
      <c r="Y8" s="812"/>
      <c r="Z8" s="557"/>
      <c r="AA8" s="557"/>
      <c r="AB8" s="557"/>
      <c r="AC8" s="557"/>
      <c r="AD8" s="557"/>
    </row>
    <row r="9" spans="1:30" s="300" customFormat="1" ht="30" customHeight="1" thickTop="1" thickBot="1" x14ac:dyDescent="0.2">
      <c r="A9" s="807" t="s">
        <v>260</v>
      </c>
      <c r="B9" s="817">
        <v>426</v>
      </c>
      <c r="C9" s="818">
        <f t="shared" si="0"/>
        <v>41.359223300970875</v>
      </c>
      <c r="D9" s="817">
        <v>99</v>
      </c>
      <c r="E9" s="818">
        <f t="shared" si="1"/>
        <v>9.6116504854368934</v>
      </c>
      <c r="F9" s="817">
        <v>91</v>
      </c>
      <c r="G9" s="818">
        <f t="shared" si="2"/>
        <v>8.8349514563106801</v>
      </c>
      <c r="H9" s="817">
        <v>521</v>
      </c>
      <c r="I9" s="818">
        <f t="shared" si="3"/>
        <v>50.582524271844662</v>
      </c>
      <c r="J9" s="817">
        <v>338</v>
      </c>
      <c r="K9" s="818">
        <f t="shared" si="4"/>
        <v>32.815533980582522</v>
      </c>
      <c r="L9" s="817">
        <v>58</v>
      </c>
      <c r="M9" s="818">
        <f t="shared" si="5"/>
        <v>5.6310679611650478</v>
      </c>
      <c r="N9" s="817">
        <v>283</v>
      </c>
      <c r="O9" s="818">
        <f t="shared" si="6"/>
        <v>27.475728155339809</v>
      </c>
      <c r="P9" s="817">
        <v>441</v>
      </c>
      <c r="Q9" s="818">
        <f t="shared" si="7"/>
        <v>42.815533980582529</v>
      </c>
      <c r="R9" s="817">
        <v>634</v>
      </c>
      <c r="S9" s="818">
        <f t="shared" si="8"/>
        <v>61.553398058252426</v>
      </c>
      <c r="T9" s="817">
        <v>222</v>
      </c>
      <c r="U9" s="818">
        <f t="shared" si="9"/>
        <v>21.553398058252426</v>
      </c>
      <c r="V9" s="819">
        <v>882</v>
      </c>
      <c r="W9" s="817">
        <v>1030</v>
      </c>
      <c r="X9" s="820">
        <f t="shared" si="10"/>
        <v>85.631067961165058</v>
      </c>
      <c r="Y9" s="811"/>
      <c r="Z9" s="556"/>
      <c r="AA9" s="556"/>
      <c r="AB9" s="556"/>
      <c r="AC9" s="556"/>
      <c r="AD9" s="556"/>
    </row>
    <row r="10" spans="1:30" s="301" customFormat="1" ht="30" customHeight="1" thickTop="1" thickBot="1" x14ac:dyDescent="0.2">
      <c r="A10" s="808" t="s">
        <v>263</v>
      </c>
      <c r="B10" s="821">
        <v>532</v>
      </c>
      <c r="C10" s="822">
        <f t="shared" si="0"/>
        <v>41.988950276243095</v>
      </c>
      <c r="D10" s="821">
        <v>272</v>
      </c>
      <c r="E10" s="822">
        <f t="shared" si="1"/>
        <v>21.468034727703238</v>
      </c>
      <c r="F10" s="821">
        <v>194</v>
      </c>
      <c r="G10" s="822">
        <f t="shared" si="2"/>
        <v>15.311760063141278</v>
      </c>
      <c r="H10" s="821">
        <v>718</v>
      </c>
      <c r="I10" s="822">
        <f t="shared" si="3"/>
        <v>56.669297553275456</v>
      </c>
      <c r="J10" s="821">
        <v>465</v>
      </c>
      <c r="K10" s="822">
        <f t="shared" si="4"/>
        <v>36.700868192580899</v>
      </c>
      <c r="L10" s="821">
        <v>29</v>
      </c>
      <c r="M10" s="822">
        <f t="shared" si="5"/>
        <v>2.2888713496448303</v>
      </c>
      <c r="N10" s="821">
        <v>415</v>
      </c>
      <c r="O10" s="822">
        <f t="shared" si="6"/>
        <v>32.754538279400158</v>
      </c>
      <c r="P10" s="821">
        <v>387</v>
      </c>
      <c r="Q10" s="822">
        <f t="shared" si="7"/>
        <v>30.544593528018943</v>
      </c>
      <c r="R10" s="821">
        <v>885</v>
      </c>
      <c r="S10" s="822">
        <f t="shared" si="8"/>
        <v>69.850039463299126</v>
      </c>
      <c r="T10" s="821">
        <v>177</v>
      </c>
      <c r="U10" s="822">
        <f t="shared" si="9"/>
        <v>13.970007892659828</v>
      </c>
      <c r="V10" s="823">
        <v>1143</v>
      </c>
      <c r="W10" s="821">
        <v>1267</v>
      </c>
      <c r="X10" s="824">
        <f t="shared" si="10"/>
        <v>90.213101815311759</v>
      </c>
      <c r="Y10" s="812"/>
      <c r="Z10" s="557"/>
      <c r="AA10" s="557"/>
      <c r="AB10" s="557"/>
      <c r="AC10" s="557"/>
      <c r="AD10" s="557"/>
    </row>
    <row r="11" spans="1:30" s="300" customFormat="1" ht="30" customHeight="1" thickTop="1" thickBot="1" x14ac:dyDescent="0.2">
      <c r="A11" s="807" t="s">
        <v>258</v>
      </c>
      <c r="B11" s="817">
        <v>575</v>
      </c>
      <c r="C11" s="818">
        <f t="shared" si="0"/>
        <v>51.385165326184094</v>
      </c>
      <c r="D11" s="817">
        <v>193</v>
      </c>
      <c r="E11" s="818">
        <f t="shared" si="1"/>
        <v>17.247542448614837</v>
      </c>
      <c r="F11" s="817">
        <v>129</v>
      </c>
      <c r="G11" s="818">
        <f t="shared" si="2"/>
        <v>11.528150134048257</v>
      </c>
      <c r="H11" s="817">
        <v>469</v>
      </c>
      <c r="I11" s="818">
        <f t="shared" si="3"/>
        <v>41.9124218051832</v>
      </c>
      <c r="J11" s="817">
        <v>547</v>
      </c>
      <c r="K11" s="818">
        <f t="shared" si="4"/>
        <v>48.882931188561216</v>
      </c>
      <c r="L11" s="817">
        <v>163</v>
      </c>
      <c r="M11" s="818">
        <f t="shared" si="5"/>
        <v>14.56657730116175</v>
      </c>
      <c r="N11" s="817">
        <v>481</v>
      </c>
      <c r="O11" s="818">
        <f t="shared" si="6"/>
        <v>42.984807864164431</v>
      </c>
      <c r="P11" s="817">
        <v>577</v>
      </c>
      <c r="Q11" s="818">
        <f t="shared" si="7"/>
        <v>51.563896336014302</v>
      </c>
      <c r="R11" s="817">
        <v>688</v>
      </c>
      <c r="S11" s="818">
        <f t="shared" si="8"/>
        <v>61.483467381590707</v>
      </c>
      <c r="T11" s="817">
        <v>165</v>
      </c>
      <c r="U11" s="818">
        <f t="shared" si="9"/>
        <v>14.745308310991955</v>
      </c>
      <c r="V11" s="819">
        <v>991</v>
      </c>
      <c r="W11" s="817">
        <v>1119</v>
      </c>
      <c r="X11" s="820">
        <f t="shared" si="10"/>
        <v>88.561215370866847</v>
      </c>
      <c r="Y11" s="811"/>
      <c r="Z11" s="556"/>
      <c r="AA11" s="556"/>
      <c r="AB11" s="556"/>
      <c r="AC11" s="556"/>
      <c r="AD11" s="556"/>
    </row>
    <row r="12" spans="1:30" s="302" customFormat="1" ht="30" customHeight="1" thickTop="1" thickBot="1" x14ac:dyDescent="0.25">
      <c r="A12" s="808" t="s">
        <v>314</v>
      </c>
      <c r="B12" s="825">
        <f>SUM(B3:B11)</f>
        <v>3682</v>
      </c>
      <c r="C12" s="822">
        <f t="shared" si="0"/>
        <v>41.287284144426998</v>
      </c>
      <c r="D12" s="825">
        <f>SUM(D3:D11)</f>
        <v>2146</v>
      </c>
      <c r="E12" s="822">
        <f t="shared" si="1"/>
        <v>24.063691410630188</v>
      </c>
      <c r="F12" s="826">
        <f>SUM(F3:F11)</f>
        <v>935</v>
      </c>
      <c r="G12" s="822">
        <f t="shared" si="2"/>
        <v>10.484413545638036</v>
      </c>
      <c r="H12" s="825">
        <f>SUM(H3:H11)</f>
        <v>4630</v>
      </c>
      <c r="I12" s="822">
        <f t="shared" si="3"/>
        <v>51.917470284817227</v>
      </c>
      <c r="J12" s="825">
        <f>SUM(J3:J11)</f>
        <v>3707</v>
      </c>
      <c r="K12" s="822">
        <f t="shared" si="4"/>
        <v>41.567616057411975</v>
      </c>
      <c r="L12" s="826">
        <f>SUM(L3:L11)</f>
        <v>558</v>
      </c>
      <c r="M12" s="822">
        <f t="shared" si="5"/>
        <v>6.2570082978246244</v>
      </c>
      <c r="N12" s="825">
        <f>SUM(N3:N11)</f>
        <v>3334</v>
      </c>
      <c r="O12" s="822">
        <f t="shared" si="6"/>
        <v>37.385063915676156</v>
      </c>
      <c r="P12" s="825">
        <f>SUM(P3:P11)</f>
        <v>3205</v>
      </c>
      <c r="Q12" s="822">
        <f t="shared" si="7"/>
        <v>35.938551244673697</v>
      </c>
      <c r="R12" s="825">
        <f>SUM(R3:R11)</f>
        <v>6118</v>
      </c>
      <c r="S12" s="822">
        <f t="shared" si="8"/>
        <v>68.602825745682892</v>
      </c>
      <c r="T12" s="825">
        <f>SUM(T3:T11)</f>
        <v>1970</v>
      </c>
      <c r="U12" s="822">
        <f t="shared" si="9"/>
        <v>22.090154743215969</v>
      </c>
      <c r="V12" s="827">
        <v>7955</v>
      </c>
      <c r="W12" s="828">
        <v>8918</v>
      </c>
      <c r="X12" s="824">
        <f t="shared" si="10"/>
        <v>89.201614711818792</v>
      </c>
      <c r="Y12" s="813"/>
      <c r="Z12" s="558"/>
      <c r="AA12" s="558"/>
      <c r="AB12" s="558"/>
      <c r="AC12" s="558"/>
      <c r="AD12" s="558"/>
    </row>
    <row r="13" spans="1:30" s="298" customFormat="1" ht="68.25" customHeight="1" thickTop="1" thickBot="1" x14ac:dyDescent="0.2">
      <c r="A13" s="809" t="s">
        <v>278</v>
      </c>
      <c r="B13" s="829" t="s">
        <v>265</v>
      </c>
      <c r="C13" s="829" t="s">
        <v>279</v>
      </c>
      <c r="D13" s="829" t="s">
        <v>266</v>
      </c>
      <c r="E13" s="829" t="s">
        <v>279</v>
      </c>
      <c r="F13" s="829" t="s">
        <v>97</v>
      </c>
      <c r="G13" s="829" t="s">
        <v>279</v>
      </c>
      <c r="H13" s="829" t="s">
        <v>98</v>
      </c>
      <c r="I13" s="829" t="s">
        <v>279</v>
      </c>
      <c r="J13" s="829" t="s">
        <v>99</v>
      </c>
      <c r="K13" s="829" t="s">
        <v>279</v>
      </c>
      <c r="L13" s="829" t="s">
        <v>100</v>
      </c>
      <c r="M13" s="829" t="s">
        <v>279</v>
      </c>
      <c r="N13" s="829" t="s">
        <v>101</v>
      </c>
      <c r="O13" s="829" t="s">
        <v>279</v>
      </c>
      <c r="P13" s="829" t="s">
        <v>102</v>
      </c>
      <c r="Q13" s="829" t="s">
        <v>279</v>
      </c>
      <c r="R13" s="829" t="s">
        <v>393</v>
      </c>
      <c r="S13" s="829" t="s">
        <v>279</v>
      </c>
      <c r="T13" s="829" t="s">
        <v>104</v>
      </c>
      <c r="U13" s="829" t="s">
        <v>279</v>
      </c>
      <c r="V13" s="829" t="s">
        <v>514</v>
      </c>
      <c r="W13" s="835" t="s">
        <v>316</v>
      </c>
      <c r="X13" s="835" t="s">
        <v>394</v>
      </c>
      <c r="Y13" s="814"/>
      <c r="Z13" s="559"/>
      <c r="AA13" s="559"/>
      <c r="AB13" s="559"/>
      <c r="AC13" s="559"/>
      <c r="AD13" s="559"/>
    </row>
    <row r="14" spans="1:30" s="303" customFormat="1" ht="30.75" customHeight="1" thickTop="1" thickBot="1" x14ac:dyDescent="0.2">
      <c r="A14" s="807" t="s">
        <v>261</v>
      </c>
      <c r="B14" s="830">
        <v>851</v>
      </c>
      <c r="C14" s="818">
        <f>B14/W14*100</f>
        <v>46.553610503282279</v>
      </c>
      <c r="D14" s="830">
        <v>782</v>
      </c>
      <c r="E14" s="818">
        <f>D14/W14*100</f>
        <v>42.778993435448577</v>
      </c>
      <c r="F14" s="830">
        <v>375</v>
      </c>
      <c r="G14" s="818">
        <f>F14/W14*100</f>
        <v>20.514223194748361</v>
      </c>
      <c r="H14" s="830">
        <v>409</v>
      </c>
      <c r="I14" s="818">
        <f>H14/W14*100</f>
        <v>22.374179431072211</v>
      </c>
      <c r="J14" s="830">
        <v>379</v>
      </c>
      <c r="K14" s="818">
        <f>J14/W14*100</f>
        <v>20.733041575492344</v>
      </c>
      <c r="L14" s="830">
        <v>651</v>
      </c>
      <c r="M14" s="818">
        <f>L14/W14*100</f>
        <v>35.612691466083149</v>
      </c>
      <c r="N14" s="830">
        <v>315</v>
      </c>
      <c r="O14" s="818">
        <f>N14/W14*100</f>
        <v>17.231947483588623</v>
      </c>
      <c r="P14" s="830">
        <v>424</v>
      </c>
      <c r="Q14" s="818">
        <f>P14/W14*100</f>
        <v>23.194748358862142</v>
      </c>
      <c r="R14" s="830">
        <v>424</v>
      </c>
      <c r="S14" s="818">
        <f>R14/W14*100</f>
        <v>23.194748358862142</v>
      </c>
      <c r="T14" s="830">
        <v>377</v>
      </c>
      <c r="U14" s="818">
        <f>T14/W14*100</f>
        <v>20.623632385120349</v>
      </c>
      <c r="V14" s="819">
        <v>1438</v>
      </c>
      <c r="W14" s="830">
        <v>1828</v>
      </c>
      <c r="X14" s="820">
        <f>V14/W14*100</f>
        <v>78.665207877461711</v>
      </c>
      <c r="Y14" s="811"/>
      <c r="Z14" s="556"/>
      <c r="AA14" s="556"/>
      <c r="AB14" s="556"/>
      <c r="AC14" s="556"/>
      <c r="AD14" s="556"/>
    </row>
    <row r="15" spans="1:30" s="305" customFormat="1" ht="30" customHeight="1" thickTop="1" thickBot="1" x14ac:dyDescent="0.2">
      <c r="A15" s="808" t="s">
        <v>255</v>
      </c>
      <c r="B15" s="831">
        <v>576</v>
      </c>
      <c r="C15" s="822">
        <f t="shared" ref="C15:C23" si="11">B15/W15*100</f>
        <v>26.313385107354957</v>
      </c>
      <c r="D15" s="831">
        <v>276</v>
      </c>
      <c r="E15" s="822">
        <f t="shared" ref="E15:E23" si="12">D15/W15*100</f>
        <v>12.608497030607582</v>
      </c>
      <c r="F15" s="831">
        <v>214</v>
      </c>
      <c r="G15" s="822">
        <f t="shared" ref="G15:G23" si="13">F15/W15*100</f>
        <v>9.7761534947464597</v>
      </c>
      <c r="H15" s="831">
        <v>321</v>
      </c>
      <c r="I15" s="822">
        <f t="shared" ref="I15:I23" si="14">H15/W15*100</f>
        <v>14.664230242119688</v>
      </c>
      <c r="J15" s="831">
        <v>391</v>
      </c>
      <c r="K15" s="822">
        <f t="shared" ref="K15:K23" si="15">J15/W15*100</f>
        <v>17.862037460027409</v>
      </c>
      <c r="L15" s="831">
        <v>669</v>
      </c>
      <c r="M15" s="822">
        <f t="shared" ref="M15:M23" si="16">L15/W15*100</f>
        <v>30.561900411146642</v>
      </c>
      <c r="N15" s="831">
        <v>653</v>
      </c>
      <c r="O15" s="822">
        <f t="shared" ref="O15:O23" si="17">N15/W15*100</f>
        <v>29.830973047053451</v>
      </c>
      <c r="P15" s="831">
        <v>948</v>
      </c>
      <c r="Q15" s="822">
        <f t="shared" ref="Q15:Q23" si="18">P15/W15*100</f>
        <v>43.307446322521699</v>
      </c>
      <c r="R15" s="831">
        <v>503</v>
      </c>
      <c r="S15" s="822">
        <f t="shared" ref="S15:S23" si="19">R15/W15*100</f>
        <v>22.978529008679764</v>
      </c>
      <c r="T15" s="831">
        <v>712</v>
      </c>
      <c r="U15" s="822">
        <f t="shared" ref="U15:U23" si="20">T15/W15*100</f>
        <v>32.526267702147102</v>
      </c>
      <c r="V15" s="823">
        <v>1845</v>
      </c>
      <c r="W15" s="831">
        <v>2189</v>
      </c>
      <c r="X15" s="824">
        <f t="shared" ref="X15:X23" si="21">V15/W15*100</f>
        <v>84.285061671996345</v>
      </c>
      <c r="Y15" s="812"/>
      <c r="Z15" s="557"/>
      <c r="AA15" s="557"/>
      <c r="AB15" s="557"/>
      <c r="AC15" s="557"/>
      <c r="AD15" s="557"/>
    </row>
    <row r="16" spans="1:30" s="304" customFormat="1" ht="30" customHeight="1" thickTop="1" thickBot="1" x14ac:dyDescent="0.2">
      <c r="A16" s="810" t="s">
        <v>264</v>
      </c>
      <c r="B16" s="830">
        <v>528</v>
      </c>
      <c r="C16" s="818">
        <f t="shared" si="11"/>
        <v>32.17550274223035</v>
      </c>
      <c r="D16" s="830">
        <v>495</v>
      </c>
      <c r="E16" s="818">
        <f t="shared" si="12"/>
        <v>30.164533820840951</v>
      </c>
      <c r="F16" s="830">
        <v>232</v>
      </c>
      <c r="G16" s="818">
        <f t="shared" si="13"/>
        <v>14.137720901889091</v>
      </c>
      <c r="H16" s="830">
        <v>345</v>
      </c>
      <c r="I16" s="818">
        <f t="shared" si="14"/>
        <v>21.023765996343695</v>
      </c>
      <c r="J16" s="830">
        <v>355</v>
      </c>
      <c r="K16" s="818">
        <f t="shared" si="15"/>
        <v>21.633150517976844</v>
      </c>
      <c r="L16" s="830">
        <v>642</v>
      </c>
      <c r="M16" s="818">
        <f t="shared" si="16"/>
        <v>39.122486288848265</v>
      </c>
      <c r="N16" s="830">
        <v>554</v>
      </c>
      <c r="O16" s="818">
        <f t="shared" si="17"/>
        <v>33.759902498476542</v>
      </c>
      <c r="P16" s="830">
        <v>795</v>
      </c>
      <c r="Q16" s="818">
        <f t="shared" si="18"/>
        <v>48.446069469835464</v>
      </c>
      <c r="R16" s="830">
        <v>392</v>
      </c>
      <c r="S16" s="818">
        <f t="shared" si="19"/>
        <v>23.887873248019499</v>
      </c>
      <c r="T16" s="830">
        <v>369</v>
      </c>
      <c r="U16" s="818">
        <f t="shared" si="20"/>
        <v>22.486288848263253</v>
      </c>
      <c r="V16" s="819">
        <v>1263</v>
      </c>
      <c r="W16" s="830">
        <v>1641</v>
      </c>
      <c r="X16" s="820">
        <f t="shared" si="21"/>
        <v>76.96526508226691</v>
      </c>
      <c r="Y16" s="815"/>
      <c r="Z16" s="560"/>
      <c r="AA16" s="560"/>
      <c r="AB16" s="560"/>
      <c r="AC16" s="560"/>
      <c r="AD16" s="560"/>
    </row>
    <row r="17" spans="1:30" s="305" customFormat="1" ht="30.75" customHeight="1" thickTop="1" thickBot="1" x14ac:dyDescent="0.2">
      <c r="A17" s="808" t="s">
        <v>256</v>
      </c>
      <c r="B17" s="831">
        <v>1695</v>
      </c>
      <c r="C17" s="822">
        <f t="shared" si="11"/>
        <v>57.928913192071086</v>
      </c>
      <c r="D17" s="831">
        <v>1377</v>
      </c>
      <c r="E17" s="822">
        <f t="shared" si="12"/>
        <v>47.060833902939166</v>
      </c>
      <c r="F17" s="831">
        <v>459</v>
      </c>
      <c r="G17" s="822">
        <f t="shared" si="13"/>
        <v>15.686944634313054</v>
      </c>
      <c r="H17" s="831">
        <v>707</v>
      </c>
      <c r="I17" s="822">
        <f t="shared" si="14"/>
        <v>24.162679425837322</v>
      </c>
      <c r="J17" s="831">
        <v>472</v>
      </c>
      <c r="K17" s="822">
        <f t="shared" si="15"/>
        <v>16.131237183868762</v>
      </c>
      <c r="L17" s="831">
        <v>817</v>
      </c>
      <c r="M17" s="822">
        <f t="shared" si="16"/>
        <v>27.922077922077921</v>
      </c>
      <c r="N17" s="831">
        <v>881</v>
      </c>
      <c r="O17" s="822">
        <f t="shared" si="17"/>
        <v>30.109364319890634</v>
      </c>
      <c r="P17" s="831">
        <v>853</v>
      </c>
      <c r="Q17" s="822">
        <f t="shared" si="18"/>
        <v>29.152426520847573</v>
      </c>
      <c r="R17" s="831">
        <v>804</v>
      </c>
      <c r="S17" s="822">
        <f t="shared" si="19"/>
        <v>27.477785372522213</v>
      </c>
      <c r="T17" s="831">
        <v>983</v>
      </c>
      <c r="U17" s="822">
        <f t="shared" si="20"/>
        <v>33.595352016404654</v>
      </c>
      <c r="V17" s="823">
        <v>2428</v>
      </c>
      <c r="W17" s="831">
        <v>2926</v>
      </c>
      <c r="X17" s="824">
        <f t="shared" si="21"/>
        <v>82.980177717019814</v>
      </c>
      <c r="Y17" s="812"/>
      <c r="Z17" s="557"/>
      <c r="AA17" s="557"/>
      <c r="AB17" s="557"/>
      <c r="AC17" s="557"/>
      <c r="AD17" s="557"/>
    </row>
    <row r="18" spans="1:30" s="303" customFormat="1" ht="30" customHeight="1" thickTop="1" thickBot="1" x14ac:dyDescent="0.2">
      <c r="A18" s="807" t="s">
        <v>262</v>
      </c>
      <c r="B18" s="830">
        <v>849</v>
      </c>
      <c r="C18" s="818">
        <f t="shared" si="11"/>
        <v>35.316139767054914</v>
      </c>
      <c r="D18" s="830">
        <v>969</v>
      </c>
      <c r="E18" s="818">
        <f t="shared" si="12"/>
        <v>40.307820299500833</v>
      </c>
      <c r="F18" s="830">
        <v>210</v>
      </c>
      <c r="G18" s="818">
        <f t="shared" si="13"/>
        <v>8.7354409317803672</v>
      </c>
      <c r="H18" s="830">
        <v>334</v>
      </c>
      <c r="I18" s="818">
        <f t="shared" si="14"/>
        <v>13.893510815307819</v>
      </c>
      <c r="J18" s="830">
        <v>360</v>
      </c>
      <c r="K18" s="818">
        <f t="shared" si="15"/>
        <v>14.975041597337771</v>
      </c>
      <c r="L18" s="830">
        <v>732</v>
      </c>
      <c r="M18" s="818">
        <f t="shared" si="16"/>
        <v>30.449251247920134</v>
      </c>
      <c r="N18" s="830">
        <v>532</v>
      </c>
      <c r="O18" s="818">
        <f t="shared" si="17"/>
        <v>22.129783693843592</v>
      </c>
      <c r="P18" s="830">
        <v>725</v>
      </c>
      <c r="Q18" s="818">
        <f t="shared" si="18"/>
        <v>30.158069883527457</v>
      </c>
      <c r="R18" s="830">
        <v>493</v>
      </c>
      <c r="S18" s="818">
        <f t="shared" si="19"/>
        <v>20.507487520798669</v>
      </c>
      <c r="T18" s="830">
        <v>428</v>
      </c>
      <c r="U18" s="818">
        <f t="shared" si="20"/>
        <v>17.803660565723796</v>
      </c>
      <c r="V18" s="819">
        <v>1836</v>
      </c>
      <c r="W18" s="830">
        <v>2404</v>
      </c>
      <c r="X18" s="820">
        <f t="shared" si="21"/>
        <v>76.372712146422629</v>
      </c>
      <c r="Y18" s="811"/>
      <c r="Z18" s="556"/>
      <c r="AA18" s="556"/>
      <c r="AB18" s="556"/>
      <c r="AC18" s="556"/>
      <c r="AD18" s="556"/>
    </row>
    <row r="19" spans="1:30" s="305" customFormat="1" ht="30" customHeight="1" thickTop="1" thickBot="1" x14ac:dyDescent="0.2">
      <c r="A19" s="808" t="s">
        <v>257</v>
      </c>
      <c r="B19" s="831">
        <v>150</v>
      </c>
      <c r="C19" s="822">
        <f t="shared" si="11"/>
        <v>15.690376569037657</v>
      </c>
      <c r="D19" s="831">
        <v>181</v>
      </c>
      <c r="E19" s="822">
        <f t="shared" si="12"/>
        <v>18.93305439330544</v>
      </c>
      <c r="F19" s="831">
        <v>45</v>
      </c>
      <c r="G19" s="822">
        <f t="shared" si="13"/>
        <v>4.7071129707112966</v>
      </c>
      <c r="H19" s="831">
        <v>110</v>
      </c>
      <c r="I19" s="822">
        <f t="shared" si="14"/>
        <v>11.506276150627615</v>
      </c>
      <c r="J19" s="831">
        <v>221</v>
      </c>
      <c r="K19" s="822">
        <f t="shared" si="15"/>
        <v>23.117154811715483</v>
      </c>
      <c r="L19" s="831">
        <v>278</v>
      </c>
      <c r="M19" s="822">
        <f t="shared" si="16"/>
        <v>29.079497907949794</v>
      </c>
      <c r="N19" s="831">
        <v>207</v>
      </c>
      <c r="O19" s="822">
        <f t="shared" si="17"/>
        <v>21.652719665271967</v>
      </c>
      <c r="P19" s="831">
        <v>168</v>
      </c>
      <c r="Q19" s="822">
        <f t="shared" si="18"/>
        <v>17.573221757322173</v>
      </c>
      <c r="R19" s="831">
        <v>155</v>
      </c>
      <c r="S19" s="822">
        <f t="shared" si="19"/>
        <v>16.21338912133891</v>
      </c>
      <c r="T19" s="831">
        <v>106</v>
      </c>
      <c r="U19" s="822">
        <f t="shared" si="20"/>
        <v>11.08786610878661</v>
      </c>
      <c r="V19" s="823">
        <v>583</v>
      </c>
      <c r="W19" s="831">
        <v>956</v>
      </c>
      <c r="X19" s="824">
        <f t="shared" si="21"/>
        <v>60.983263598326367</v>
      </c>
      <c r="Y19" s="812"/>
      <c r="Z19" s="557"/>
      <c r="AA19" s="557"/>
      <c r="AB19" s="557"/>
      <c r="AC19" s="557"/>
      <c r="AD19" s="557"/>
    </row>
    <row r="20" spans="1:30" s="303" customFormat="1" ht="30" customHeight="1" thickTop="1" thickBot="1" x14ac:dyDescent="0.2">
      <c r="A20" s="807" t="s">
        <v>260</v>
      </c>
      <c r="B20" s="830">
        <v>776</v>
      </c>
      <c r="C20" s="818">
        <f t="shared" si="11"/>
        <v>29.216867469879521</v>
      </c>
      <c r="D20" s="830">
        <v>782</v>
      </c>
      <c r="E20" s="818">
        <f t="shared" si="12"/>
        <v>29.442771084337348</v>
      </c>
      <c r="F20" s="830">
        <v>344</v>
      </c>
      <c r="G20" s="818">
        <f t="shared" si="13"/>
        <v>12.951807228915662</v>
      </c>
      <c r="H20" s="830">
        <v>633</v>
      </c>
      <c r="I20" s="818">
        <f t="shared" si="14"/>
        <v>23.832831325301203</v>
      </c>
      <c r="J20" s="830">
        <v>491</v>
      </c>
      <c r="K20" s="818">
        <f t="shared" si="15"/>
        <v>18.486445783132531</v>
      </c>
      <c r="L20" s="830">
        <v>952</v>
      </c>
      <c r="M20" s="818">
        <f t="shared" si="16"/>
        <v>35.843373493975903</v>
      </c>
      <c r="N20" s="830">
        <v>761</v>
      </c>
      <c r="O20" s="818">
        <f t="shared" si="17"/>
        <v>28.652108433734941</v>
      </c>
      <c r="P20" s="830">
        <v>1400</v>
      </c>
      <c r="Q20" s="818">
        <f t="shared" si="18"/>
        <v>52.710843373493979</v>
      </c>
      <c r="R20" s="830">
        <v>640</v>
      </c>
      <c r="S20" s="818">
        <f t="shared" si="19"/>
        <v>24.096385542168676</v>
      </c>
      <c r="T20" s="830">
        <v>381</v>
      </c>
      <c r="U20" s="818">
        <f t="shared" si="20"/>
        <v>14.34487951807229</v>
      </c>
      <c r="V20" s="819">
        <v>2172</v>
      </c>
      <c r="W20" s="830">
        <v>2656</v>
      </c>
      <c r="X20" s="820">
        <f t="shared" si="21"/>
        <v>81.777108433734938</v>
      </c>
      <c r="Y20" s="811"/>
      <c r="Z20" s="556"/>
      <c r="AA20" s="556"/>
      <c r="AB20" s="556"/>
      <c r="AC20" s="556"/>
      <c r="AD20" s="556"/>
    </row>
    <row r="21" spans="1:30" s="305" customFormat="1" ht="30.75" customHeight="1" thickTop="1" thickBot="1" x14ac:dyDescent="0.2">
      <c r="A21" s="808" t="s">
        <v>263</v>
      </c>
      <c r="B21" s="832">
        <v>989</v>
      </c>
      <c r="C21" s="822">
        <f t="shared" si="11"/>
        <v>39.168316831683171</v>
      </c>
      <c r="D21" s="831">
        <v>707</v>
      </c>
      <c r="E21" s="822">
        <f t="shared" si="12"/>
        <v>28.000000000000004</v>
      </c>
      <c r="F21" s="831">
        <v>384</v>
      </c>
      <c r="G21" s="822">
        <f t="shared" si="13"/>
        <v>15.207920792079207</v>
      </c>
      <c r="H21" s="831">
        <v>599</v>
      </c>
      <c r="I21" s="822">
        <f t="shared" si="14"/>
        <v>23.722772277227723</v>
      </c>
      <c r="J21" s="831">
        <v>439</v>
      </c>
      <c r="K21" s="822">
        <f t="shared" si="15"/>
        <v>17.386138613861384</v>
      </c>
      <c r="L21" s="831">
        <v>701</v>
      </c>
      <c r="M21" s="822">
        <f t="shared" si="16"/>
        <v>27.762376237623766</v>
      </c>
      <c r="N21" s="831">
        <v>624</v>
      </c>
      <c r="O21" s="822">
        <f t="shared" si="17"/>
        <v>24.712871287128714</v>
      </c>
      <c r="P21" s="831">
        <v>990</v>
      </c>
      <c r="Q21" s="822">
        <f t="shared" si="18"/>
        <v>39.207920792079207</v>
      </c>
      <c r="R21" s="831">
        <v>609</v>
      </c>
      <c r="S21" s="822">
        <f t="shared" si="19"/>
        <v>24.118811881188119</v>
      </c>
      <c r="T21" s="831">
        <v>457</v>
      </c>
      <c r="U21" s="822">
        <f t="shared" si="20"/>
        <v>18.099009900990097</v>
      </c>
      <c r="V21" s="823">
        <v>2136</v>
      </c>
      <c r="W21" s="831">
        <v>2525</v>
      </c>
      <c r="X21" s="824">
        <f t="shared" si="21"/>
        <v>84.594059405940598</v>
      </c>
      <c r="Y21" s="812"/>
      <c r="Z21" s="557"/>
      <c r="AA21" s="557"/>
      <c r="AB21" s="557"/>
      <c r="AC21" s="557"/>
      <c r="AD21" s="557"/>
    </row>
    <row r="22" spans="1:30" s="303" customFormat="1" ht="30" customHeight="1" thickTop="1" thickBot="1" x14ac:dyDescent="0.2">
      <c r="A22" s="807" t="s">
        <v>258</v>
      </c>
      <c r="B22" s="830">
        <v>1160</v>
      </c>
      <c r="C22" s="818">
        <f t="shared" si="11"/>
        <v>51.971326164874554</v>
      </c>
      <c r="D22" s="830">
        <v>638</v>
      </c>
      <c r="E22" s="818">
        <f t="shared" si="12"/>
        <v>28.584229390681003</v>
      </c>
      <c r="F22" s="830">
        <v>542</v>
      </c>
      <c r="G22" s="818">
        <f t="shared" si="13"/>
        <v>24.283154121863799</v>
      </c>
      <c r="H22" s="830">
        <v>612</v>
      </c>
      <c r="I22" s="818">
        <f t="shared" si="14"/>
        <v>27.419354838709676</v>
      </c>
      <c r="J22" s="830">
        <v>859</v>
      </c>
      <c r="K22" s="818">
        <f t="shared" si="15"/>
        <v>38.485663082437277</v>
      </c>
      <c r="L22" s="830">
        <v>1106</v>
      </c>
      <c r="M22" s="818">
        <f t="shared" si="16"/>
        <v>49.551971326164875</v>
      </c>
      <c r="N22" s="830">
        <v>838</v>
      </c>
      <c r="O22" s="818">
        <f t="shared" si="17"/>
        <v>37.544802867383517</v>
      </c>
      <c r="P22" s="830">
        <v>1308</v>
      </c>
      <c r="Q22" s="818">
        <f t="shared" si="18"/>
        <v>58.602150537634415</v>
      </c>
      <c r="R22" s="830">
        <v>758</v>
      </c>
      <c r="S22" s="818">
        <f t="shared" si="19"/>
        <v>33.960573476702507</v>
      </c>
      <c r="T22" s="830">
        <v>1165</v>
      </c>
      <c r="U22" s="818">
        <f t="shared" si="20"/>
        <v>52.195340501792117</v>
      </c>
      <c r="V22" s="819">
        <v>2155</v>
      </c>
      <c r="W22" s="830">
        <v>2232</v>
      </c>
      <c r="X22" s="820">
        <f t="shared" si="21"/>
        <v>96.550179211469526</v>
      </c>
      <c r="Y22" s="811"/>
      <c r="Z22" s="556"/>
      <c r="AA22" s="556"/>
      <c r="AB22" s="556"/>
      <c r="AC22" s="556"/>
      <c r="AD22" s="556"/>
    </row>
    <row r="23" spans="1:30" s="302" customFormat="1" ht="30" customHeight="1" thickTop="1" thickBot="1" x14ac:dyDescent="0.25">
      <c r="A23" s="808" t="s">
        <v>313</v>
      </c>
      <c r="B23" s="833">
        <f>SUM(B14:B22)</f>
        <v>7574</v>
      </c>
      <c r="C23" s="822">
        <f t="shared" si="11"/>
        <v>39.127964044015087</v>
      </c>
      <c r="D23" s="833">
        <f>SUM(D14:D22)</f>
        <v>6207</v>
      </c>
      <c r="E23" s="822">
        <f t="shared" si="12"/>
        <v>32.065919305677532</v>
      </c>
      <c r="F23" s="833">
        <f>SUM(F14:F22)</f>
        <v>2805</v>
      </c>
      <c r="G23" s="822">
        <f t="shared" si="13"/>
        <v>14.490881851526579</v>
      </c>
      <c r="H23" s="833">
        <f>SUM(H14:H22)</f>
        <v>4070</v>
      </c>
      <c r="I23" s="822">
        <f t="shared" si="14"/>
        <v>21.0259854316268</v>
      </c>
      <c r="J23" s="833">
        <f>SUM(J14:J22)</f>
        <v>3967</v>
      </c>
      <c r="K23" s="822">
        <f t="shared" si="15"/>
        <v>20.493878183602831</v>
      </c>
      <c r="L23" s="833">
        <f>SUM(L14:L22)</f>
        <v>6548</v>
      </c>
      <c r="M23" s="822">
        <f t="shared" si="16"/>
        <v>33.827555922921945</v>
      </c>
      <c r="N23" s="833">
        <f>SUM(N14:N22)</f>
        <v>5365</v>
      </c>
      <c r="O23" s="822">
        <f t="shared" si="17"/>
        <v>27.71607170532624</v>
      </c>
      <c r="P23" s="833">
        <f>SUM(P14:P22)</f>
        <v>7611</v>
      </c>
      <c r="Q23" s="822">
        <f t="shared" si="18"/>
        <v>39.319109366120784</v>
      </c>
      <c r="R23" s="833">
        <f>SUM(R14:R22)</f>
        <v>4778</v>
      </c>
      <c r="S23" s="822">
        <f t="shared" si="19"/>
        <v>24.68357700056827</v>
      </c>
      <c r="T23" s="833">
        <f>SUM(T14:T22)</f>
        <v>4978</v>
      </c>
      <c r="U23" s="822">
        <f t="shared" si="20"/>
        <v>25.716794957896365</v>
      </c>
      <c r="V23" s="827">
        <v>15856</v>
      </c>
      <c r="W23" s="831">
        <v>19357</v>
      </c>
      <c r="X23" s="824">
        <f t="shared" si="21"/>
        <v>81.91351965697163</v>
      </c>
      <c r="Y23" s="813"/>
      <c r="Z23" s="558"/>
      <c r="AA23" s="558"/>
      <c r="AB23" s="558"/>
      <c r="AC23" s="558"/>
      <c r="AD23" s="558"/>
    </row>
    <row r="24" spans="1:30" s="74" customFormat="1" ht="18.75" customHeight="1" thickTop="1" thickBot="1" x14ac:dyDescent="0.25">
      <c r="A24" s="963" t="s">
        <v>400</v>
      </c>
      <c r="B24" s="964"/>
      <c r="C24" s="964"/>
      <c r="D24" s="964"/>
      <c r="E24" s="964"/>
      <c r="F24" s="964"/>
      <c r="G24" s="964"/>
      <c r="H24" s="964"/>
      <c r="I24" s="964"/>
      <c r="J24" s="964"/>
      <c r="K24" s="964"/>
      <c r="L24" s="964"/>
      <c r="M24" s="964"/>
      <c r="N24" s="964"/>
      <c r="O24" s="964"/>
      <c r="P24" s="964"/>
      <c r="Q24" s="964"/>
      <c r="R24" s="964"/>
      <c r="S24" s="964"/>
      <c r="T24" s="964"/>
      <c r="U24" s="964"/>
      <c r="V24" s="964"/>
      <c r="W24" s="964"/>
      <c r="X24" s="964"/>
      <c r="Y24" s="561"/>
      <c r="Z24" s="561"/>
      <c r="AA24" s="561"/>
      <c r="AB24" s="561"/>
      <c r="AC24" s="561"/>
      <c r="AD24" s="561"/>
    </row>
    <row r="25" spans="1:30" s="75" customFormat="1" ht="21" customHeight="1" thickTop="1" thickBot="1" x14ac:dyDescent="0.25">
      <c r="A25" s="836" t="s">
        <v>515</v>
      </c>
      <c r="B25" s="562"/>
      <c r="C25" s="562"/>
      <c r="D25" s="562"/>
      <c r="E25" s="562"/>
      <c r="F25" s="562"/>
      <c r="G25" s="562"/>
      <c r="H25" s="562"/>
      <c r="I25" s="562"/>
      <c r="J25" s="562"/>
      <c r="K25" s="562"/>
      <c r="L25" s="562"/>
      <c r="M25" s="562"/>
      <c r="N25" s="562"/>
      <c r="O25" s="562"/>
      <c r="P25" s="562"/>
      <c r="Q25" s="562"/>
      <c r="R25" s="562"/>
      <c r="S25" s="562"/>
      <c r="T25" s="562"/>
      <c r="U25" s="562"/>
      <c r="V25" s="562"/>
      <c r="W25" s="562"/>
      <c r="X25" s="562"/>
      <c r="Y25" s="561"/>
      <c r="Z25" s="561"/>
      <c r="AA25" s="561"/>
      <c r="AB25" s="561"/>
      <c r="AC25" s="561"/>
      <c r="AD25" s="561"/>
    </row>
    <row r="26" spans="1:30" s="75" customFormat="1" ht="11.25" customHeight="1" thickTop="1" x14ac:dyDescent="0.2">
      <c r="A26" s="76"/>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row>
  </sheetData>
  <mergeCells count="2">
    <mergeCell ref="A1:AD1"/>
    <mergeCell ref="A24:X24"/>
  </mergeCells>
  <pageMargins left="0.23622047244094491" right="0.23622047244094491" top="0.74803149606299213" bottom="0.74803149606299213" header="0.31496062992125984" footer="0.31496062992125984"/>
  <pageSetup paperSize="9" scale="49" orientation="landscape" r:id="rId1"/>
  <headerFooter>
    <oddFooter>&amp;R&amp;[22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showGridLines="0" tabSelected="1" view="pageBreakPreview" zoomScale="89" zoomScaleNormal="100" zoomScaleSheetLayoutView="89" workbookViewId="0">
      <selection sqref="A1:N1"/>
    </sheetView>
  </sheetViews>
  <sheetFormatPr defaultColWidth="9.140625" defaultRowHeight="16.5" customHeight="1" x14ac:dyDescent="0.25"/>
  <cols>
    <col min="1" max="1" width="75" style="41" customWidth="1"/>
    <col min="2" max="3" width="12.85546875" style="41" customWidth="1"/>
    <col min="4" max="5" width="12.28515625" style="41" customWidth="1"/>
    <col min="6" max="7" width="14.140625" style="41" customWidth="1"/>
    <col min="8" max="9" width="12.5703125" style="41" customWidth="1"/>
    <col min="10" max="11" width="11.28515625" style="41" customWidth="1"/>
    <col min="12" max="13" width="14.28515625" style="41" customWidth="1"/>
    <col min="14" max="14" width="9.7109375" style="41" customWidth="1"/>
    <col min="15" max="16384" width="9.140625" style="41"/>
  </cols>
  <sheetData>
    <row r="1" spans="1:14" ht="23.25" customHeight="1" thickTop="1" thickBot="1" x14ac:dyDescent="0.3">
      <c r="A1" s="968" t="s">
        <v>557</v>
      </c>
      <c r="B1" s="969"/>
      <c r="C1" s="969"/>
      <c r="D1" s="969"/>
      <c r="E1" s="969"/>
      <c r="F1" s="969"/>
      <c r="G1" s="969"/>
      <c r="H1" s="969"/>
      <c r="I1" s="969"/>
      <c r="J1" s="969"/>
      <c r="K1" s="969"/>
      <c r="L1" s="969"/>
      <c r="M1" s="969"/>
      <c r="N1" s="970"/>
    </row>
    <row r="2" spans="1:14" s="26" customFormat="1" ht="63.75" customHeight="1" thickTop="1" thickBot="1" x14ac:dyDescent="0.3">
      <c r="A2" s="472" t="s">
        <v>259</v>
      </c>
      <c r="B2" s="943" t="s">
        <v>106</v>
      </c>
      <c r="C2" s="965"/>
      <c r="D2" s="943" t="s">
        <v>107</v>
      </c>
      <c r="E2" s="965"/>
      <c r="F2" s="943" t="s">
        <v>108</v>
      </c>
      <c r="G2" s="965"/>
      <c r="H2" s="943" t="s">
        <v>2</v>
      </c>
      <c r="I2" s="965"/>
      <c r="J2" s="943" t="s">
        <v>109</v>
      </c>
      <c r="K2" s="965"/>
      <c r="L2" s="943" t="s">
        <v>110</v>
      </c>
      <c r="M2" s="965"/>
      <c r="N2" s="280" t="s">
        <v>5</v>
      </c>
    </row>
    <row r="3" spans="1:14" ht="16.5" customHeight="1" thickTop="1" thickBot="1" x14ac:dyDescent="0.3">
      <c r="A3" s="310"/>
      <c r="B3" s="775" t="s">
        <v>504</v>
      </c>
      <c r="C3" s="775" t="s">
        <v>115</v>
      </c>
      <c r="D3" s="775" t="s">
        <v>504</v>
      </c>
      <c r="E3" s="775" t="s">
        <v>115</v>
      </c>
      <c r="F3" s="775" t="s">
        <v>114</v>
      </c>
      <c r="G3" s="775" t="s">
        <v>115</v>
      </c>
      <c r="H3" s="775" t="s">
        <v>114</v>
      </c>
      <c r="I3" s="775" t="s">
        <v>115</v>
      </c>
      <c r="J3" s="775" t="s">
        <v>114</v>
      </c>
      <c r="K3" s="775" t="s">
        <v>115</v>
      </c>
      <c r="L3" s="775" t="s">
        <v>504</v>
      </c>
      <c r="M3" s="775" t="s">
        <v>115</v>
      </c>
      <c r="N3" s="775" t="s">
        <v>114</v>
      </c>
    </row>
    <row r="4" spans="1:14" s="306" customFormat="1" ht="16.5" customHeight="1" thickTop="1" thickBot="1" x14ac:dyDescent="0.3">
      <c r="A4" s="771" t="s">
        <v>261</v>
      </c>
      <c r="B4" s="776">
        <v>1942</v>
      </c>
      <c r="C4" s="777">
        <v>73.2</v>
      </c>
      <c r="D4" s="776">
        <v>648</v>
      </c>
      <c r="E4" s="778">
        <v>24.4</v>
      </c>
      <c r="F4" s="776" t="s">
        <v>619</v>
      </c>
      <c r="G4" s="778">
        <v>0.1</v>
      </c>
      <c r="H4" s="776" t="s">
        <v>619</v>
      </c>
      <c r="I4" s="778">
        <v>0.2</v>
      </c>
      <c r="J4" s="776">
        <v>23</v>
      </c>
      <c r="K4" s="778">
        <v>0.9</v>
      </c>
      <c r="L4" s="776">
        <v>32</v>
      </c>
      <c r="M4" s="778">
        <v>1.2</v>
      </c>
      <c r="N4" s="776">
        <v>2652</v>
      </c>
    </row>
    <row r="5" spans="1:14" s="307" customFormat="1" ht="16.5" customHeight="1" thickTop="1" thickBot="1" x14ac:dyDescent="0.3">
      <c r="A5" s="772" t="s">
        <v>255</v>
      </c>
      <c r="B5" s="779">
        <v>2400</v>
      </c>
      <c r="C5" s="780">
        <v>73.7</v>
      </c>
      <c r="D5" s="779">
        <v>779</v>
      </c>
      <c r="E5" s="781">
        <v>23.9</v>
      </c>
      <c r="F5" s="779" t="s">
        <v>619</v>
      </c>
      <c r="G5" s="781">
        <v>0.1</v>
      </c>
      <c r="H5" s="779" t="s">
        <v>619</v>
      </c>
      <c r="I5" s="781">
        <v>0</v>
      </c>
      <c r="J5" s="779">
        <v>34</v>
      </c>
      <c r="K5" s="781" t="s">
        <v>619</v>
      </c>
      <c r="L5" s="779">
        <v>39</v>
      </c>
      <c r="M5" s="781">
        <v>1.2</v>
      </c>
      <c r="N5" s="779">
        <v>3255</v>
      </c>
    </row>
    <row r="6" spans="1:14" s="306" customFormat="1" ht="16.5" customHeight="1" thickTop="1" thickBot="1" x14ac:dyDescent="0.3">
      <c r="A6" s="771" t="s">
        <v>264</v>
      </c>
      <c r="B6" s="776">
        <v>1608</v>
      </c>
      <c r="C6" s="782">
        <v>67.400000000000006</v>
      </c>
      <c r="D6" s="776">
        <v>751</v>
      </c>
      <c r="E6" s="778">
        <v>31.5</v>
      </c>
      <c r="F6" s="776">
        <v>0</v>
      </c>
      <c r="G6" s="778">
        <v>0</v>
      </c>
      <c r="H6" s="776" t="s">
        <v>619</v>
      </c>
      <c r="I6" s="778">
        <v>0.2</v>
      </c>
      <c r="J6" s="776">
        <v>9</v>
      </c>
      <c r="K6" s="778">
        <v>0.4</v>
      </c>
      <c r="L6" s="776">
        <v>12</v>
      </c>
      <c r="M6" s="778">
        <v>0.5</v>
      </c>
      <c r="N6" s="776">
        <v>2384</v>
      </c>
    </row>
    <row r="7" spans="1:14" s="307" customFormat="1" ht="16.5" customHeight="1" thickTop="1" thickBot="1" x14ac:dyDescent="0.3">
      <c r="A7" s="772" t="s">
        <v>256</v>
      </c>
      <c r="B7" s="779">
        <v>2988</v>
      </c>
      <c r="C7" s="780">
        <v>71.2</v>
      </c>
      <c r="D7" s="779">
        <v>1118</v>
      </c>
      <c r="E7" s="781">
        <v>26.6</v>
      </c>
      <c r="F7" s="779">
        <v>10</v>
      </c>
      <c r="G7" s="781">
        <v>0.2</v>
      </c>
      <c r="H7" s="779" t="s">
        <v>619</v>
      </c>
      <c r="I7" s="781">
        <v>0.1</v>
      </c>
      <c r="J7" s="779">
        <v>46</v>
      </c>
      <c r="K7" s="781">
        <v>1.1000000000000001</v>
      </c>
      <c r="L7" s="779">
        <v>33</v>
      </c>
      <c r="M7" s="781">
        <v>0.8</v>
      </c>
      <c r="N7" s="779">
        <v>4198</v>
      </c>
    </row>
    <row r="8" spans="1:14" s="306" customFormat="1" ht="16.5" customHeight="1" thickTop="1" thickBot="1" x14ac:dyDescent="0.3">
      <c r="A8" s="771" t="s">
        <v>262</v>
      </c>
      <c r="B8" s="776">
        <v>2639</v>
      </c>
      <c r="C8" s="782">
        <v>73.900000000000006</v>
      </c>
      <c r="D8" s="776">
        <v>875</v>
      </c>
      <c r="E8" s="778">
        <v>24.5</v>
      </c>
      <c r="F8" s="776">
        <v>20</v>
      </c>
      <c r="G8" s="778">
        <v>0.6</v>
      </c>
      <c r="H8" s="776" t="s">
        <v>619</v>
      </c>
      <c r="I8" s="778">
        <v>0.1</v>
      </c>
      <c r="J8" s="776">
        <v>14</v>
      </c>
      <c r="K8" s="778">
        <v>0.4</v>
      </c>
      <c r="L8" s="776">
        <v>22</v>
      </c>
      <c r="M8" s="778">
        <v>0.6</v>
      </c>
      <c r="N8" s="776">
        <v>3572</v>
      </c>
    </row>
    <row r="9" spans="1:14" s="307" customFormat="1" ht="16.5" customHeight="1" thickTop="1" thickBot="1" x14ac:dyDescent="0.3">
      <c r="A9" s="772" t="s">
        <v>257</v>
      </c>
      <c r="B9" s="779">
        <v>1030</v>
      </c>
      <c r="C9" s="780">
        <v>74.400000000000006</v>
      </c>
      <c r="D9" s="779">
        <v>353</v>
      </c>
      <c r="E9" s="781">
        <v>25.5</v>
      </c>
      <c r="F9" s="779">
        <v>0</v>
      </c>
      <c r="G9" s="781">
        <v>0</v>
      </c>
      <c r="H9" s="779" t="s">
        <v>619</v>
      </c>
      <c r="I9" s="781">
        <v>0.1</v>
      </c>
      <c r="J9" s="779">
        <v>0</v>
      </c>
      <c r="K9" s="781">
        <v>0</v>
      </c>
      <c r="L9" s="779">
        <v>0</v>
      </c>
      <c r="M9" s="781">
        <v>0</v>
      </c>
      <c r="N9" s="779">
        <v>1385</v>
      </c>
    </row>
    <row r="10" spans="1:14" s="306" customFormat="1" ht="19.5" customHeight="1" thickTop="1" thickBot="1" x14ac:dyDescent="0.3">
      <c r="A10" s="773" t="s">
        <v>260</v>
      </c>
      <c r="B10" s="776">
        <v>2458</v>
      </c>
      <c r="C10" s="782">
        <v>66.7</v>
      </c>
      <c r="D10" s="776">
        <v>1146</v>
      </c>
      <c r="E10" s="778">
        <v>31.1</v>
      </c>
      <c r="F10" s="776" t="s">
        <v>619</v>
      </c>
      <c r="G10" s="778">
        <v>0.1</v>
      </c>
      <c r="H10" s="776" t="s">
        <v>619</v>
      </c>
      <c r="I10" s="778">
        <v>0</v>
      </c>
      <c r="J10" s="776">
        <v>66</v>
      </c>
      <c r="K10" s="778">
        <v>1.8</v>
      </c>
      <c r="L10" s="776">
        <v>13</v>
      </c>
      <c r="M10" s="778">
        <v>0.4</v>
      </c>
      <c r="N10" s="776">
        <v>3686</v>
      </c>
    </row>
    <row r="11" spans="1:14" s="307" customFormat="1" ht="16.5" customHeight="1" thickTop="1" thickBot="1" x14ac:dyDescent="0.3">
      <c r="A11" s="772" t="s">
        <v>263</v>
      </c>
      <c r="B11" s="779">
        <v>2837</v>
      </c>
      <c r="C11" s="780">
        <v>74.8</v>
      </c>
      <c r="D11" s="779">
        <v>894</v>
      </c>
      <c r="E11" s="781">
        <v>23.6</v>
      </c>
      <c r="F11" s="779">
        <v>6</v>
      </c>
      <c r="G11" s="781">
        <v>0.2</v>
      </c>
      <c r="H11" s="779" t="s">
        <v>619</v>
      </c>
      <c r="I11" s="781">
        <v>0.1</v>
      </c>
      <c r="J11" s="779">
        <v>36</v>
      </c>
      <c r="K11" s="781">
        <v>0.9</v>
      </c>
      <c r="L11" s="779">
        <v>17</v>
      </c>
      <c r="M11" s="781">
        <v>0.4</v>
      </c>
      <c r="N11" s="779">
        <v>3792</v>
      </c>
    </row>
    <row r="12" spans="1:14" s="306" customFormat="1" ht="16.5" customHeight="1" thickTop="1" thickBot="1" x14ac:dyDescent="0.3">
      <c r="A12" s="771" t="s">
        <v>258</v>
      </c>
      <c r="B12" s="776">
        <v>2329</v>
      </c>
      <c r="C12" s="782">
        <v>69.5</v>
      </c>
      <c r="D12" s="776">
        <v>900</v>
      </c>
      <c r="E12" s="778">
        <v>26.9</v>
      </c>
      <c r="F12" s="776">
        <v>105</v>
      </c>
      <c r="G12" s="778">
        <v>3.1</v>
      </c>
      <c r="H12" s="776" t="s">
        <v>619</v>
      </c>
      <c r="I12" s="778">
        <v>0</v>
      </c>
      <c r="J12" s="776">
        <v>11</v>
      </c>
      <c r="K12" s="778">
        <v>0.3</v>
      </c>
      <c r="L12" s="776">
        <v>5</v>
      </c>
      <c r="M12" s="778">
        <v>0.1</v>
      </c>
      <c r="N12" s="776">
        <v>3351</v>
      </c>
    </row>
    <row r="13" spans="1:14" s="308" customFormat="1" ht="16.5" customHeight="1" thickTop="1" thickBot="1" x14ac:dyDescent="0.3">
      <c r="A13" s="774" t="s">
        <v>111</v>
      </c>
      <c r="B13" s="783">
        <v>20231</v>
      </c>
      <c r="C13" s="784">
        <v>71.599999999999994</v>
      </c>
      <c r="D13" s="783">
        <v>7464</v>
      </c>
      <c r="E13" s="785">
        <v>26.4</v>
      </c>
      <c r="F13" s="783">
        <v>148</v>
      </c>
      <c r="G13" s="785">
        <v>0.5</v>
      </c>
      <c r="H13" s="783">
        <v>20</v>
      </c>
      <c r="I13" s="785">
        <v>0.1</v>
      </c>
      <c r="J13" s="783">
        <v>239</v>
      </c>
      <c r="K13" s="785">
        <v>0.8</v>
      </c>
      <c r="L13" s="783">
        <v>173</v>
      </c>
      <c r="M13" s="785">
        <v>0.6</v>
      </c>
      <c r="N13" s="783">
        <v>28275</v>
      </c>
    </row>
    <row r="14" spans="1:14" s="26" customFormat="1" ht="16.5" customHeight="1" thickTop="1" thickBot="1" x14ac:dyDescent="0.25">
      <c r="A14" s="966" t="s">
        <v>305</v>
      </c>
      <c r="B14" s="967"/>
      <c r="C14" s="967"/>
      <c r="D14" s="967"/>
      <c r="E14" s="967"/>
      <c r="F14" s="967"/>
      <c r="G14" s="967"/>
      <c r="H14" s="967"/>
      <c r="I14" s="967"/>
      <c r="J14" s="967"/>
      <c r="K14" s="967"/>
      <c r="L14" s="967"/>
      <c r="M14" s="967"/>
      <c r="N14" s="967"/>
    </row>
    <row r="15" spans="1:14" ht="16.5" customHeight="1" thickTop="1" thickBot="1" x14ac:dyDescent="0.3">
      <c r="A15" s="311" t="s">
        <v>464</v>
      </c>
      <c r="B15" s="309"/>
      <c r="C15" s="309"/>
      <c r="D15" s="309"/>
      <c r="E15" s="309"/>
      <c r="F15" s="309"/>
      <c r="G15" s="309"/>
      <c r="H15" s="309"/>
      <c r="I15" s="309"/>
      <c r="J15" s="309"/>
      <c r="K15" s="309"/>
      <c r="L15" s="309"/>
      <c r="M15" s="309"/>
      <c r="N15" s="309"/>
    </row>
    <row r="16" spans="1:14" ht="16.5" customHeight="1" thickTop="1" x14ac:dyDescent="0.25"/>
  </sheetData>
  <mergeCells count="8">
    <mergeCell ref="L2:M2"/>
    <mergeCell ref="A14:N14"/>
    <mergeCell ref="A1:N1"/>
    <mergeCell ref="B2:C2"/>
    <mergeCell ref="D2:E2"/>
    <mergeCell ref="F2:G2"/>
    <mergeCell ref="H2:I2"/>
    <mergeCell ref="J2:K2"/>
  </mergeCells>
  <printOptions horizontalCentered="1"/>
  <pageMargins left="0.70866141732283472" right="0.70866141732283472" top="0.74803149606299213" bottom="0.74803149606299213" header="0.31496062992125984" footer="0.31496062992125984"/>
  <pageSetup paperSize="9" scale="54" orientation="landscape" r:id="rId1"/>
  <headerFooter>
    <oddFooter>&amp;R&amp;[23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topLeftCell="A22" zoomScale="115" zoomScaleNormal="100" zoomScaleSheetLayoutView="115" workbookViewId="0">
      <selection activeCell="B29" sqref="B29"/>
    </sheetView>
  </sheetViews>
  <sheetFormatPr defaultColWidth="9.140625" defaultRowHeight="15" x14ac:dyDescent="0.25"/>
  <cols>
    <col min="1" max="1" width="7.7109375" style="1" customWidth="1"/>
    <col min="2" max="2" width="25.7109375" style="1" customWidth="1"/>
    <col min="3" max="3" width="20.42578125" style="1" customWidth="1"/>
    <col min="4" max="16384" width="9.140625" style="1"/>
  </cols>
  <sheetData>
    <row r="1" spans="1:10" ht="21.75" customHeight="1" x14ac:dyDescent="0.25">
      <c r="A1" s="881" t="s">
        <v>558</v>
      </c>
      <c r="B1" s="29"/>
      <c r="C1" s="9"/>
      <c r="D1" s="9"/>
      <c r="E1" s="9"/>
      <c r="F1" s="9"/>
      <c r="G1" s="9"/>
      <c r="H1" s="9"/>
      <c r="I1" s="9"/>
      <c r="J1" s="9"/>
    </row>
    <row r="2" spans="1:10" ht="20.25" customHeight="1" x14ac:dyDescent="0.25">
      <c r="A2" s="9"/>
      <c r="B2" s="9"/>
      <c r="C2" s="9"/>
      <c r="D2" s="9"/>
      <c r="E2" s="9"/>
      <c r="F2" s="9"/>
      <c r="G2" s="9"/>
      <c r="H2" s="9"/>
      <c r="I2" s="9"/>
      <c r="J2" s="9"/>
    </row>
    <row r="3" spans="1:10" ht="17.25" customHeight="1" x14ac:dyDescent="0.25">
      <c r="A3" s="9"/>
      <c r="B3" s="2"/>
      <c r="C3" s="2"/>
      <c r="D3" s="2"/>
      <c r="E3" s="2"/>
      <c r="F3" s="2"/>
      <c r="G3" s="2"/>
      <c r="H3" s="2"/>
      <c r="I3" s="2"/>
      <c r="J3" s="2"/>
    </row>
    <row r="4" spans="1:10" x14ac:dyDescent="0.25">
      <c r="A4" s="9"/>
      <c r="B4" s="2"/>
      <c r="C4" s="2"/>
      <c r="D4" s="2"/>
      <c r="E4" s="2"/>
      <c r="F4" s="2"/>
      <c r="G4" s="2"/>
      <c r="H4" s="2"/>
      <c r="I4" s="2"/>
      <c r="J4" s="2"/>
    </row>
    <row r="5" spans="1:10" x14ac:dyDescent="0.25">
      <c r="A5" s="9"/>
      <c r="B5" s="2"/>
      <c r="C5" s="2"/>
      <c r="D5" s="2"/>
      <c r="E5" s="2"/>
      <c r="F5" s="2"/>
      <c r="G5" s="2"/>
      <c r="H5" s="2"/>
      <c r="I5" s="2"/>
      <c r="J5" s="2"/>
    </row>
    <row r="6" spans="1:10" x14ac:dyDescent="0.25">
      <c r="A6" s="9"/>
      <c r="B6" s="2"/>
      <c r="C6" s="2"/>
      <c r="D6" s="2"/>
      <c r="E6" s="2"/>
      <c r="F6" s="2"/>
      <c r="G6" s="2"/>
      <c r="H6" s="2"/>
      <c r="I6" s="2"/>
      <c r="J6" s="2"/>
    </row>
    <row r="7" spans="1:10" x14ac:dyDescent="0.25">
      <c r="A7" s="9"/>
      <c r="B7" s="2"/>
      <c r="C7" s="2"/>
      <c r="D7" s="2"/>
      <c r="E7" s="2"/>
      <c r="F7" s="2"/>
      <c r="G7" s="2"/>
      <c r="H7" s="2"/>
      <c r="I7" s="2"/>
      <c r="J7" s="2"/>
    </row>
    <row r="8" spans="1:10" x14ac:dyDescent="0.25">
      <c r="A8" s="9"/>
      <c r="B8" s="2"/>
      <c r="C8" s="2"/>
      <c r="D8" s="2"/>
      <c r="E8" s="2"/>
      <c r="F8" s="2"/>
      <c r="G8" s="2"/>
      <c r="H8" s="2"/>
      <c r="I8" s="2"/>
      <c r="J8" s="2"/>
    </row>
    <row r="9" spans="1:10" x14ac:dyDescent="0.25">
      <c r="A9" s="9"/>
      <c r="B9" s="2"/>
      <c r="C9" s="2"/>
      <c r="D9" s="2"/>
      <c r="E9" s="2"/>
      <c r="F9" s="2"/>
      <c r="G9" s="2"/>
      <c r="H9" s="2"/>
      <c r="I9" s="2"/>
      <c r="J9" s="2"/>
    </row>
    <row r="10" spans="1:10" x14ac:dyDescent="0.25">
      <c r="A10" s="9"/>
      <c r="B10" s="2"/>
      <c r="C10" s="2"/>
      <c r="D10" s="2"/>
      <c r="E10" s="2"/>
      <c r="F10" s="2"/>
      <c r="G10" s="2"/>
      <c r="H10" s="2"/>
      <c r="I10" s="2"/>
      <c r="J10" s="2"/>
    </row>
    <row r="11" spans="1:10" x14ac:dyDescent="0.25">
      <c r="A11" s="9"/>
      <c r="B11" s="2"/>
      <c r="C11" s="2"/>
      <c r="D11" s="2"/>
      <c r="E11" s="2"/>
      <c r="F11" s="2"/>
      <c r="G11" s="2"/>
      <c r="H11" s="2"/>
      <c r="I11" s="2"/>
      <c r="J11" s="2"/>
    </row>
    <row r="12" spans="1:10" x14ac:dyDescent="0.25">
      <c r="A12" s="9"/>
      <c r="B12" s="2"/>
      <c r="C12" s="2"/>
      <c r="D12" s="2"/>
      <c r="E12" s="2"/>
      <c r="F12" s="2"/>
      <c r="G12" s="2"/>
      <c r="H12" s="2"/>
      <c r="I12" s="2"/>
      <c r="J12" s="2"/>
    </row>
    <row r="13" spans="1:10" x14ac:dyDescent="0.25">
      <c r="A13" s="9"/>
      <c r="B13" s="2"/>
      <c r="C13" s="2"/>
      <c r="D13" s="2"/>
      <c r="E13" s="2"/>
      <c r="F13" s="2"/>
      <c r="G13" s="2"/>
      <c r="H13" s="2"/>
      <c r="I13" s="2"/>
      <c r="J13" s="2"/>
    </row>
    <row r="14" spans="1:10" x14ac:dyDescent="0.25">
      <c r="A14" s="9"/>
      <c r="B14" s="2"/>
      <c r="C14" s="2"/>
      <c r="D14" s="2"/>
      <c r="E14" s="2"/>
      <c r="F14" s="2"/>
      <c r="G14" s="2"/>
      <c r="H14" s="2"/>
      <c r="I14" s="2"/>
      <c r="J14" s="2"/>
    </row>
    <row r="15" spans="1:10" x14ac:dyDescent="0.25">
      <c r="A15" s="9"/>
      <c r="B15" s="2"/>
      <c r="C15" s="2"/>
      <c r="D15" s="2"/>
      <c r="E15" s="2"/>
      <c r="F15" s="2"/>
      <c r="G15" s="2"/>
      <c r="H15" s="2"/>
      <c r="I15" s="2"/>
      <c r="J15" s="2"/>
    </row>
    <row r="16" spans="1:10" x14ac:dyDescent="0.25">
      <c r="A16" s="9"/>
      <c r="B16" s="2"/>
      <c r="C16" s="2"/>
      <c r="D16" s="2"/>
      <c r="E16" s="2"/>
      <c r="F16" s="2"/>
      <c r="G16" s="2"/>
      <c r="H16" s="2"/>
      <c r="I16" s="2"/>
      <c r="J16" s="2"/>
    </row>
    <row r="17" spans="1:10" x14ac:dyDescent="0.25">
      <c r="A17" s="9"/>
      <c r="B17" s="2"/>
      <c r="C17" s="2"/>
      <c r="D17" s="2"/>
      <c r="E17" s="2"/>
      <c r="F17" s="2"/>
      <c r="G17" s="2"/>
      <c r="H17" s="2"/>
      <c r="I17" s="2"/>
      <c r="J17" s="2"/>
    </row>
    <row r="18" spans="1:10" x14ac:dyDescent="0.25">
      <c r="A18" s="9"/>
      <c r="B18" s="2"/>
      <c r="C18" s="2"/>
      <c r="D18" s="2"/>
      <c r="E18" s="2"/>
      <c r="F18" s="2"/>
      <c r="G18" s="2"/>
      <c r="H18" s="2"/>
      <c r="I18" s="2"/>
      <c r="J18" s="2"/>
    </row>
    <row r="19" spans="1:10" x14ac:dyDescent="0.25">
      <c r="A19" s="9"/>
      <c r="B19" s="2"/>
      <c r="C19" s="2"/>
      <c r="D19" s="2"/>
      <c r="E19" s="2"/>
      <c r="F19" s="2"/>
      <c r="G19" s="2"/>
      <c r="H19" s="2"/>
      <c r="I19" s="2"/>
      <c r="J19" s="2"/>
    </row>
    <row r="20" spans="1:10" x14ac:dyDescent="0.25">
      <c r="A20" s="9"/>
      <c r="B20" s="2"/>
      <c r="C20" s="2"/>
      <c r="D20" s="2"/>
      <c r="E20" s="2"/>
      <c r="F20" s="2"/>
      <c r="G20" s="2"/>
      <c r="H20" s="2"/>
      <c r="I20" s="2"/>
      <c r="J20" s="2"/>
    </row>
    <row r="21" spans="1:10" x14ac:dyDescent="0.25">
      <c r="A21" s="9"/>
      <c r="B21" s="2"/>
      <c r="C21" s="2"/>
      <c r="D21" s="2"/>
      <c r="E21" s="2"/>
      <c r="F21" s="2"/>
      <c r="G21" s="2"/>
      <c r="H21" s="2"/>
      <c r="I21" s="2"/>
      <c r="J21" s="2"/>
    </row>
    <row r="22" spans="1:10" x14ac:dyDescent="0.25">
      <c r="A22" s="9"/>
      <c r="B22" s="2"/>
      <c r="C22" s="2"/>
      <c r="D22" s="2"/>
      <c r="E22" s="2"/>
      <c r="F22" s="2"/>
      <c r="G22" s="2"/>
      <c r="H22" s="2"/>
      <c r="I22" s="2"/>
      <c r="J22" s="2"/>
    </row>
    <row r="23" spans="1:10" s="313" customFormat="1" ht="12" customHeight="1" x14ac:dyDescent="0.25">
      <c r="A23" s="971" t="s">
        <v>200</v>
      </c>
      <c r="B23" s="971"/>
      <c r="C23" s="971"/>
      <c r="D23" s="971"/>
      <c r="E23" s="971"/>
      <c r="F23" s="971"/>
      <c r="G23" s="971"/>
      <c r="H23" s="971"/>
      <c r="I23" s="971"/>
      <c r="J23" s="971"/>
    </row>
    <row r="24" spans="1:10" s="314" customFormat="1" ht="42.75" customHeight="1" x14ac:dyDescent="0.25">
      <c r="A24" s="972" t="s">
        <v>479</v>
      </c>
      <c r="B24" s="972"/>
      <c r="C24" s="972"/>
      <c r="D24" s="972"/>
      <c r="E24" s="972"/>
      <c r="F24" s="972"/>
      <c r="G24" s="972"/>
      <c r="H24" s="972"/>
      <c r="I24" s="972"/>
      <c r="J24" s="473"/>
    </row>
    <row r="25" spans="1:10" s="313" customFormat="1" x14ac:dyDescent="0.25">
      <c r="A25" s="474" t="s">
        <v>618</v>
      </c>
      <c r="B25" s="315"/>
      <c r="C25" s="315"/>
      <c r="D25" s="315"/>
      <c r="E25" s="315"/>
      <c r="F25" s="315"/>
      <c r="G25" s="315"/>
      <c r="H25" s="315"/>
      <c r="I25" s="315"/>
      <c r="J25" s="315"/>
    </row>
  </sheetData>
  <mergeCells count="2">
    <mergeCell ref="A23:J23"/>
    <mergeCell ref="A24:I24"/>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&amp;R&amp;[24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view="pageBreakPreview" zoomScaleNormal="100" zoomScaleSheetLayoutView="100" workbookViewId="0">
      <selection sqref="A1:H1"/>
    </sheetView>
  </sheetViews>
  <sheetFormatPr defaultColWidth="9.140625" defaultRowHeight="12.75" x14ac:dyDescent="0.2"/>
  <cols>
    <col min="1" max="1" width="65.85546875" style="51" customWidth="1"/>
    <col min="2" max="2" width="11" style="39" customWidth="1"/>
    <col min="3" max="3" width="13" style="39" customWidth="1"/>
    <col min="4" max="4" width="6.7109375" style="39" customWidth="1"/>
    <col min="5" max="5" width="12.28515625" style="39" customWidth="1"/>
    <col min="6" max="6" width="11.42578125" style="39" customWidth="1"/>
    <col min="7" max="7" width="12" style="39" customWidth="1"/>
    <col min="8" max="8" width="12.28515625" style="39" customWidth="1"/>
    <col min="9" max="16384" width="9.140625" style="39"/>
  </cols>
  <sheetData>
    <row r="1" spans="1:8" ht="16.5" customHeight="1" thickTop="1" thickBot="1" x14ac:dyDescent="0.3">
      <c r="A1" s="973" t="s">
        <v>559</v>
      </c>
      <c r="B1" s="973"/>
      <c r="C1" s="973"/>
      <c r="D1" s="973"/>
      <c r="E1" s="973"/>
      <c r="F1" s="973"/>
      <c r="G1" s="973"/>
      <c r="H1" s="973"/>
    </row>
    <row r="2" spans="1:8" s="41" customFormat="1" ht="58.5" customHeight="1" thickTop="1" thickBot="1" x14ac:dyDescent="0.3">
      <c r="A2" s="317"/>
      <c r="B2" s="318" t="s">
        <v>118</v>
      </c>
      <c r="C2" s="318" t="s">
        <v>281</v>
      </c>
      <c r="D2" s="318" t="s">
        <v>119</v>
      </c>
      <c r="E2" s="318" t="s">
        <v>280</v>
      </c>
      <c r="F2" s="318" t="s">
        <v>120</v>
      </c>
      <c r="G2" s="318" t="s">
        <v>280</v>
      </c>
      <c r="H2" s="318" t="s">
        <v>121</v>
      </c>
    </row>
    <row r="3" spans="1:8" s="306" customFormat="1" ht="15.75" customHeight="1" thickTop="1" thickBot="1" x14ac:dyDescent="0.3">
      <c r="A3" s="511" t="s">
        <v>261</v>
      </c>
      <c r="B3" s="319">
        <v>194</v>
      </c>
      <c r="C3" s="513" t="s">
        <v>403</v>
      </c>
      <c r="D3" s="319">
        <v>19</v>
      </c>
      <c r="E3" s="513" t="s">
        <v>411</v>
      </c>
      <c r="F3" s="319">
        <v>205</v>
      </c>
      <c r="G3" s="513" t="s">
        <v>406</v>
      </c>
      <c r="H3" s="320">
        <v>2652</v>
      </c>
    </row>
    <row r="4" spans="1:8" s="307" customFormat="1" ht="15.75" customHeight="1" thickTop="1" thickBot="1" x14ac:dyDescent="0.3">
      <c r="A4" s="512" t="s">
        <v>255</v>
      </c>
      <c r="B4" s="321">
        <v>212</v>
      </c>
      <c r="C4" s="514" t="s">
        <v>480</v>
      </c>
      <c r="D4" s="321">
        <v>19</v>
      </c>
      <c r="E4" s="514" t="s">
        <v>408</v>
      </c>
      <c r="F4" s="321">
        <v>352</v>
      </c>
      <c r="G4" s="514" t="s">
        <v>412</v>
      </c>
      <c r="H4" s="322">
        <v>3255</v>
      </c>
    </row>
    <row r="5" spans="1:8" s="306" customFormat="1" ht="15.75" customHeight="1" thickTop="1" thickBot="1" x14ac:dyDescent="0.3">
      <c r="A5" s="511" t="s">
        <v>264</v>
      </c>
      <c r="B5" s="319">
        <v>116</v>
      </c>
      <c r="C5" s="513" t="s">
        <v>402</v>
      </c>
      <c r="D5" s="319">
        <v>8</v>
      </c>
      <c r="E5" s="513" t="s">
        <v>481</v>
      </c>
      <c r="F5" s="319">
        <v>179</v>
      </c>
      <c r="G5" s="513" t="s">
        <v>482</v>
      </c>
      <c r="H5" s="320">
        <v>2384</v>
      </c>
    </row>
    <row r="6" spans="1:8" s="307" customFormat="1" ht="15.75" customHeight="1" thickTop="1" thickBot="1" x14ac:dyDescent="0.3">
      <c r="A6" s="512" t="s">
        <v>256</v>
      </c>
      <c r="B6" s="321">
        <v>316</v>
      </c>
      <c r="C6" s="514" t="s">
        <v>482</v>
      </c>
      <c r="D6" s="321">
        <v>33</v>
      </c>
      <c r="E6" s="514" t="s">
        <v>407</v>
      </c>
      <c r="F6" s="321">
        <v>413</v>
      </c>
      <c r="G6" s="514" t="s">
        <v>483</v>
      </c>
      <c r="H6" s="322">
        <v>4198</v>
      </c>
    </row>
    <row r="7" spans="1:8" s="306" customFormat="1" ht="15.75" customHeight="1" thickTop="1" thickBot="1" x14ac:dyDescent="0.3">
      <c r="A7" s="511" t="s">
        <v>262</v>
      </c>
      <c r="B7" s="319">
        <v>273</v>
      </c>
      <c r="C7" s="513" t="s">
        <v>401</v>
      </c>
      <c r="D7" s="319">
        <v>11</v>
      </c>
      <c r="E7" s="513" t="s">
        <v>481</v>
      </c>
      <c r="F7" s="319">
        <v>239</v>
      </c>
      <c r="G7" s="513" t="s">
        <v>484</v>
      </c>
      <c r="H7" s="320">
        <v>3572</v>
      </c>
    </row>
    <row r="8" spans="1:8" s="307" customFormat="1" ht="15.75" customHeight="1" thickTop="1" thickBot="1" x14ac:dyDescent="0.3">
      <c r="A8" s="512" t="s">
        <v>257</v>
      </c>
      <c r="B8" s="321">
        <v>116</v>
      </c>
      <c r="C8" s="514" t="s">
        <v>413</v>
      </c>
      <c r="D8" s="321">
        <v>1</v>
      </c>
      <c r="E8" s="514" t="s">
        <v>410</v>
      </c>
      <c r="F8" s="321">
        <v>62</v>
      </c>
      <c r="G8" s="514" t="s">
        <v>414</v>
      </c>
      <c r="H8" s="322">
        <v>1385</v>
      </c>
    </row>
    <row r="9" spans="1:8" s="306" customFormat="1" ht="15.75" customHeight="1" thickTop="1" thickBot="1" x14ac:dyDescent="0.3">
      <c r="A9" s="511" t="s">
        <v>260</v>
      </c>
      <c r="B9" s="319">
        <v>261</v>
      </c>
      <c r="C9" s="513" t="s">
        <v>485</v>
      </c>
      <c r="D9" s="319">
        <v>54</v>
      </c>
      <c r="E9" s="513" t="s">
        <v>486</v>
      </c>
      <c r="F9" s="319">
        <v>265</v>
      </c>
      <c r="G9" s="513" t="s">
        <v>487</v>
      </c>
      <c r="H9" s="320">
        <v>3686</v>
      </c>
    </row>
    <row r="10" spans="1:8" s="307" customFormat="1" ht="15.75" customHeight="1" thickTop="1" thickBot="1" x14ac:dyDescent="0.3">
      <c r="A10" s="512" t="s">
        <v>263</v>
      </c>
      <c r="B10" s="321">
        <v>320</v>
      </c>
      <c r="C10" s="514" t="s">
        <v>413</v>
      </c>
      <c r="D10" s="321">
        <v>25</v>
      </c>
      <c r="E10" s="514" t="s">
        <v>411</v>
      </c>
      <c r="F10" s="321">
        <v>319</v>
      </c>
      <c r="G10" s="514" t="s">
        <v>413</v>
      </c>
      <c r="H10" s="322">
        <v>3792</v>
      </c>
    </row>
    <row r="11" spans="1:8" s="306" customFormat="1" ht="15.75" customHeight="1" thickTop="1" thickBot="1" x14ac:dyDescent="0.3">
      <c r="A11" s="511" t="s">
        <v>258</v>
      </c>
      <c r="B11" s="319">
        <v>356</v>
      </c>
      <c r="C11" s="513" t="s">
        <v>405</v>
      </c>
      <c r="D11" s="319">
        <v>7</v>
      </c>
      <c r="E11" s="513" t="s">
        <v>409</v>
      </c>
      <c r="F11" s="319">
        <v>210</v>
      </c>
      <c r="G11" s="513" t="s">
        <v>488</v>
      </c>
      <c r="H11" s="320">
        <v>3351</v>
      </c>
    </row>
    <row r="12" spans="1:8" s="316" customFormat="1" ht="15.75" customHeight="1" thickTop="1" thickBot="1" x14ac:dyDescent="0.3">
      <c r="A12" s="323" t="s">
        <v>5</v>
      </c>
      <c r="B12" s="324">
        <v>2164</v>
      </c>
      <c r="C12" s="515" t="s">
        <v>406</v>
      </c>
      <c r="D12" s="324">
        <v>177</v>
      </c>
      <c r="E12" s="515" t="s">
        <v>408</v>
      </c>
      <c r="F12" s="324">
        <v>2244</v>
      </c>
      <c r="G12" s="515" t="s">
        <v>404</v>
      </c>
      <c r="H12" s="324">
        <v>28275</v>
      </c>
    </row>
    <row r="13" spans="1:8" s="68" customFormat="1" ht="15.75" customHeight="1" thickTop="1" thickBot="1" x14ac:dyDescent="0.25">
      <c r="A13" s="326" t="s">
        <v>464</v>
      </c>
      <c r="B13" s="325"/>
      <c r="C13" s="325"/>
      <c r="D13" s="325"/>
      <c r="E13" s="325"/>
      <c r="F13" s="325"/>
      <c r="G13" s="325"/>
      <c r="H13" s="325"/>
    </row>
    <row r="14" spans="1:8" ht="13.5" thickTop="1" x14ac:dyDescent="0.2"/>
  </sheetData>
  <mergeCells count="1">
    <mergeCell ref="A1:H1"/>
  </mergeCells>
  <printOptions horizontalCentered="1"/>
  <pageMargins left="0.23622047244094491" right="0.23622047244094491" top="0.74803149606299213" bottom="0.74803149606299213" header="0.31496062992125984" footer="0.31496062992125984"/>
  <pageSetup paperSize="9" scale="94" orientation="landscape" r:id="rId1"/>
  <headerFooter>
    <oddFooter>&amp;R&amp;[25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showGridLines="0" view="pageBreakPreview" zoomScaleNormal="100" zoomScaleSheetLayoutView="100" workbookViewId="0">
      <selection sqref="A1:Q1"/>
    </sheetView>
  </sheetViews>
  <sheetFormatPr defaultColWidth="9.140625" defaultRowHeight="12.75" x14ac:dyDescent="0.25"/>
  <cols>
    <col min="1" max="1" width="49.140625" style="39" customWidth="1"/>
    <col min="2" max="2" width="9" style="52" customWidth="1"/>
    <col min="3" max="3" width="6.140625" style="52" customWidth="1"/>
    <col min="4" max="4" width="9.85546875" style="52" customWidth="1"/>
    <col min="5" max="5" width="4.85546875" style="52" customWidth="1"/>
    <col min="6" max="6" width="7.42578125" style="52" customWidth="1"/>
    <col min="7" max="7" width="6.140625" style="52" customWidth="1"/>
    <col min="8" max="8" width="9.42578125" style="52" customWidth="1"/>
    <col min="9" max="9" width="4.140625" style="52" customWidth="1"/>
    <col min="10" max="10" width="7.28515625" style="52" customWidth="1"/>
    <col min="11" max="11" width="9.5703125" style="52" customWidth="1"/>
    <col min="12" max="12" width="10.85546875" style="52" customWidth="1"/>
    <col min="13" max="13" width="6" style="52" customWidth="1"/>
    <col min="14" max="14" width="7.140625" style="52" customWidth="1"/>
    <col min="15" max="15" width="6.5703125" style="52" customWidth="1"/>
    <col min="16" max="16" width="11.140625" style="52" customWidth="1"/>
    <col min="17" max="17" width="6.7109375" style="52" customWidth="1"/>
    <col min="18" max="16384" width="9.140625" style="39"/>
  </cols>
  <sheetData>
    <row r="1" spans="1:17" ht="21" customHeight="1" thickTop="1" thickBot="1" x14ac:dyDescent="0.3">
      <c r="A1" s="973" t="s">
        <v>560</v>
      </c>
      <c r="B1" s="974"/>
      <c r="C1" s="974"/>
      <c r="D1" s="974"/>
      <c r="E1" s="974"/>
      <c r="F1" s="974"/>
      <c r="G1" s="974"/>
      <c r="H1" s="974"/>
      <c r="I1" s="974"/>
      <c r="J1" s="974"/>
      <c r="K1" s="974"/>
      <c r="L1" s="974"/>
      <c r="M1" s="974"/>
      <c r="N1" s="974"/>
      <c r="O1" s="974"/>
      <c r="P1" s="974"/>
      <c r="Q1" s="974"/>
    </row>
    <row r="2" spans="1:17" ht="51" customHeight="1" thickTop="1" thickBot="1" x14ac:dyDescent="0.3">
      <c r="A2" s="328"/>
      <c r="B2" s="975" t="s">
        <v>122</v>
      </c>
      <c r="C2" s="975"/>
      <c r="D2" s="975"/>
      <c r="E2" s="975"/>
      <c r="F2" s="975" t="s">
        <v>123</v>
      </c>
      <c r="G2" s="975"/>
      <c r="H2" s="975"/>
      <c r="I2" s="975"/>
      <c r="J2" s="975" t="s">
        <v>124</v>
      </c>
      <c r="K2" s="975"/>
      <c r="L2" s="975"/>
      <c r="M2" s="975"/>
      <c r="N2" s="975" t="s">
        <v>125</v>
      </c>
      <c r="O2" s="975"/>
      <c r="P2" s="975"/>
      <c r="Q2" s="975"/>
    </row>
    <row r="3" spans="1:17" s="37" customFormat="1" ht="40.5" customHeight="1" thickTop="1" thickBot="1" x14ac:dyDescent="0.3">
      <c r="A3" s="329"/>
      <c r="B3" s="330" t="s">
        <v>142</v>
      </c>
      <c r="C3" s="330" t="s">
        <v>7</v>
      </c>
      <c r="D3" s="330" t="s">
        <v>344</v>
      </c>
      <c r="E3" s="330" t="s">
        <v>126</v>
      </c>
      <c r="F3" s="330" t="s">
        <v>142</v>
      </c>
      <c r="G3" s="330" t="s">
        <v>7</v>
      </c>
      <c r="H3" s="330" t="s">
        <v>344</v>
      </c>
      <c r="I3" s="330" t="s">
        <v>126</v>
      </c>
      <c r="J3" s="330" t="s">
        <v>142</v>
      </c>
      <c r="K3" s="330" t="s">
        <v>7</v>
      </c>
      <c r="L3" s="330" t="s">
        <v>344</v>
      </c>
      <c r="M3" s="330" t="s">
        <v>126</v>
      </c>
      <c r="N3" s="330" t="s">
        <v>142</v>
      </c>
      <c r="O3" s="330" t="s">
        <v>7</v>
      </c>
      <c r="P3" s="330" t="s">
        <v>344</v>
      </c>
      <c r="Q3" s="330" t="s">
        <v>126</v>
      </c>
    </row>
    <row r="4" spans="1:17" s="38" customFormat="1" ht="15.75" customHeight="1" thickTop="1" thickBot="1" x14ac:dyDescent="0.25">
      <c r="A4" s="563" t="s">
        <v>32</v>
      </c>
      <c r="B4" s="397">
        <v>0</v>
      </c>
      <c r="C4" s="397">
        <v>1</v>
      </c>
      <c r="D4" s="397">
        <v>1</v>
      </c>
      <c r="E4" s="397">
        <v>2</v>
      </c>
      <c r="F4" s="401">
        <v>0</v>
      </c>
      <c r="G4" s="401">
        <v>0</v>
      </c>
      <c r="H4" s="401">
        <v>0</v>
      </c>
      <c r="I4" s="401">
        <v>0</v>
      </c>
      <c r="J4" s="397">
        <v>2</v>
      </c>
      <c r="K4" s="397">
        <v>95</v>
      </c>
      <c r="L4" s="397">
        <v>158</v>
      </c>
      <c r="M4" s="397">
        <v>255</v>
      </c>
      <c r="N4" s="401">
        <v>2</v>
      </c>
      <c r="O4" s="401">
        <v>96</v>
      </c>
      <c r="P4" s="401">
        <v>159</v>
      </c>
      <c r="Q4" s="401">
        <v>257</v>
      </c>
    </row>
    <row r="5" spans="1:17" s="38" customFormat="1" ht="15.75" customHeight="1" thickTop="1" thickBot="1" x14ac:dyDescent="0.25">
      <c r="A5" s="563" t="s">
        <v>127</v>
      </c>
      <c r="B5" s="397">
        <v>0</v>
      </c>
      <c r="C5" s="397">
        <v>0</v>
      </c>
      <c r="D5" s="397">
        <v>1</v>
      </c>
      <c r="E5" s="397">
        <v>1</v>
      </c>
      <c r="F5" s="401">
        <v>0</v>
      </c>
      <c r="G5" s="401">
        <v>0</v>
      </c>
      <c r="H5" s="401">
        <v>1</v>
      </c>
      <c r="I5" s="401">
        <v>1</v>
      </c>
      <c r="J5" s="397">
        <v>0</v>
      </c>
      <c r="K5" s="397">
        <v>69</v>
      </c>
      <c r="L5" s="397">
        <v>205</v>
      </c>
      <c r="M5" s="397">
        <v>274</v>
      </c>
      <c r="N5" s="401">
        <v>0</v>
      </c>
      <c r="O5" s="401">
        <v>69</v>
      </c>
      <c r="P5" s="401">
        <v>207</v>
      </c>
      <c r="Q5" s="401">
        <v>276</v>
      </c>
    </row>
    <row r="6" spans="1:17" s="38" customFormat="1" ht="15.75" customHeight="1" thickTop="1" thickBot="1" x14ac:dyDescent="0.25">
      <c r="A6" s="563" t="s">
        <v>34</v>
      </c>
      <c r="B6" s="397">
        <v>0</v>
      </c>
      <c r="C6" s="397">
        <v>3</v>
      </c>
      <c r="D6" s="397">
        <v>5</v>
      </c>
      <c r="E6" s="397">
        <v>8</v>
      </c>
      <c r="F6" s="401">
        <v>0</v>
      </c>
      <c r="G6" s="401">
        <v>1</v>
      </c>
      <c r="H6" s="401">
        <v>1</v>
      </c>
      <c r="I6" s="401">
        <v>2</v>
      </c>
      <c r="J6" s="397">
        <v>15</v>
      </c>
      <c r="K6" s="397">
        <v>339</v>
      </c>
      <c r="L6" s="397">
        <v>949</v>
      </c>
      <c r="M6" s="397">
        <v>1303</v>
      </c>
      <c r="N6" s="401">
        <v>15</v>
      </c>
      <c r="O6" s="401">
        <v>343</v>
      </c>
      <c r="P6" s="401">
        <v>955</v>
      </c>
      <c r="Q6" s="401">
        <v>1313</v>
      </c>
    </row>
    <row r="7" spans="1:17" s="38" customFormat="1" ht="15.75" customHeight="1" thickTop="1" thickBot="1" x14ac:dyDescent="0.25">
      <c r="A7" s="563" t="s">
        <v>36</v>
      </c>
      <c r="B7" s="397">
        <v>0</v>
      </c>
      <c r="C7" s="397">
        <v>0</v>
      </c>
      <c r="D7" s="397">
        <v>0</v>
      </c>
      <c r="E7" s="397">
        <v>0</v>
      </c>
      <c r="F7" s="401">
        <v>0</v>
      </c>
      <c r="G7" s="401">
        <v>0</v>
      </c>
      <c r="H7" s="401">
        <v>0</v>
      </c>
      <c r="I7" s="401">
        <v>0</v>
      </c>
      <c r="J7" s="397">
        <v>0</v>
      </c>
      <c r="K7" s="397">
        <v>7</v>
      </c>
      <c r="L7" s="397">
        <v>13</v>
      </c>
      <c r="M7" s="397">
        <v>20</v>
      </c>
      <c r="N7" s="401">
        <v>0</v>
      </c>
      <c r="O7" s="401">
        <v>7</v>
      </c>
      <c r="P7" s="401">
        <v>13</v>
      </c>
      <c r="Q7" s="401">
        <v>20</v>
      </c>
    </row>
    <row r="8" spans="1:17" s="38" customFormat="1" ht="15.75" customHeight="1" thickTop="1" thickBot="1" x14ac:dyDescent="0.25">
      <c r="A8" s="563" t="s">
        <v>128</v>
      </c>
      <c r="B8" s="397">
        <v>0</v>
      </c>
      <c r="C8" s="397">
        <v>0</v>
      </c>
      <c r="D8" s="397">
        <v>0</v>
      </c>
      <c r="E8" s="397">
        <v>0</v>
      </c>
      <c r="F8" s="401">
        <v>0</v>
      </c>
      <c r="G8" s="401">
        <v>1</v>
      </c>
      <c r="H8" s="401">
        <v>0</v>
      </c>
      <c r="I8" s="401">
        <v>1</v>
      </c>
      <c r="J8" s="397">
        <v>0</v>
      </c>
      <c r="K8" s="397">
        <v>7</v>
      </c>
      <c r="L8" s="397">
        <v>39</v>
      </c>
      <c r="M8" s="397">
        <v>46</v>
      </c>
      <c r="N8" s="401">
        <v>0</v>
      </c>
      <c r="O8" s="401">
        <v>8</v>
      </c>
      <c r="P8" s="401">
        <v>39</v>
      </c>
      <c r="Q8" s="401">
        <v>47</v>
      </c>
    </row>
    <row r="9" spans="1:17" s="38" customFormat="1" ht="15.75" customHeight="1" thickTop="1" thickBot="1" x14ac:dyDescent="0.25">
      <c r="A9" s="563" t="s">
        <v>38</v>
      </c>
      <c r="B9" s="397">
        <v>0</v>
      </c>
      <c r="C9" s="397">
        <v>1</v>
      </c>
      <c r="D9" s="397">
        <v>1</v>
      </c>
      <c r="E9" s="397">
        <v>2</v>
      </c>
      <c r="F9" s="401">
        <v>0</v>
      </c>
      <c r="G9" s="401">
        <v>0</v>
      </c>
      <c r="H9" s="401">
        <v>0</v>
      </c>
      <c r="I9" s="401">
        <v>0</v>
      </c>
      <c r="J9" s="397">
        <v>15</v>
      </c>
      <c r="K9" s="397">
        <v>30</v>
      </c>
      <c r="L9" s="397">
        <v>63</v>
      </c>
      <c r="M9" s="397">
        <v>108</v>
      </c>
      <c r="N9" s="401">
        <v>15</v>
      </c>
      <c r="O9" s="401">
        <v>31</v>
      </c>
      <c r="P9" s="401">
        <v>64</v>
      </c>
      <c r="Q9" s="401">
        <v>110</v>
      </c>
    </row>
    <row r="10" spans="1:17" s="38" customFormat="1" ht="15.75" customHeight="1" thickTop="1" thickBot="1" x14ac:dyDescent="0.25">
      <c r="A10" s="563" t="s">
        <v>40</v>
      </c>
      <c r="B10" s="397">
        <v>0</v>
      </c>
      <c r="C10" s="397">
        <v>1</v>
      </c>
      <c r="D10" s="397">
        <v>1</v>
      </c>
      <c r="E10" s="397">
        <v>2</v>
      </c>
      <c r="F10" s="401">
        <v>0</v>
      </c>
      <c r="G10" s="401">
        <v>0</v>
      </c>
      <c r="H10" s="401">
        <v>0</v>
      </c>
      <c r="I10" s="401">
        <v>0</v>
      </c>
      <c r="J10" s="397">
        <v>1</v>
      </c>
      <c r="K10" s="397">
        <v>9</v>
      </c>
      <c r="L10" s="397">
        <v>6</v>
      </c>
      <c r="M10" s="397">
        <v>16</v>
      </c>
      <c r="N10" s="401">
        <v>1</v>
      </c>
      <c r="O10" s="401">
        <v>10</v>
      </c>
      <c r="P10" s="401">
        <v>7</v>
      </c>
      <c r="Q10" s="401">
        <v>18</v>
      </c>
    </row>
    <row r="11" spans="1:17" s="38" customFormat="1" ht="15.75" customHeight="1" thickTop="1" thickBot="1" x14ac:dyDescent="0.25">
      <c r="A11" s="563" t="s">
        <v>41</v>
      </c>
      <c r="B11" s="397">
        <v>0</v>
      </c>
      <c r="C11" s="397">
        <v>0</v>
      </c>
      <c r="D11" s="397">
        <v>0</v>
      </c>
      <c r="E11" s="397">
        <v>0</v>
      </c>
      <c r="F11" s="401">
        <v>0</v>
      </c>
      <c r="G11" s="401">
        <v>0</v>
      </c>
      <c r="H11" s="401">
        <v>0</v>
      </c>
      <c r="I11" s="401">
        <v>0</v>
      </c>
      <c r="J11" s="397">
        <v>0</v>
      </c>
      <c r="K11" s="397">
        <v>3</v>
      </c>
      <c r="L11" s="397">
        <v>2</v>
      </c>
      <c r="M11" s="397">
        <v>5</v>
      </c>
      <c r="N11" s="401">
        <v>0</v>
      </c>
      <c r="O11" s="401">
        <v>3</v>
      </c>
      <c r="P11" s="401">
        <v>2</v>
      </c>
      <c r="Q11" s="401">
        <v>5</v>
      </c>
    </row>
    <row r="12" spans="1:17" s="38" customFormat="1" ht="16.5" thickTop="1" thickBot="1" x14ac:dyDescent="0.25">
      <c r="A12" s="563" t="s">
        <v>43</v>
      </c>
      <c r="B12" s="397">
        <v>0</v>
      </c>
      <c r="C12" s="397">
        <v>0</v>
      </c>
      <c r="D12" s="397">
        <v>1</v>
      </c>
      <c r="E12" s="397">
        <v>1</v>
      </c>
      <c r="F12" s="401">
        <v>0</v>
      </c>
      <c r="G12" s="401">
        <v>0</v>
      </c>
      <c r="H12" s="401">
        <v>0</v>
      </c>
      <c r="I12" s="401">
        <v>0</v>
      </c>
      <c r="J12" s="397">
        <v>0</v>
      </c>
      <c r="K12" s="397">
        <v>15</v>
      </c>
      <c r="L12" s="397">
        <v>43</v>
      </c>
      <c r="M12" s="397">
        <v>58</v>
      </c>
      <c r="N12" s="401">
        <v>0</v>
      </c>
      <c r="O12" s="401">
        <v>15</v>
      </c>
      <c r="P12" s="401">
        <v>44</v>
      </c>
      <c r="Q12" s="401">
        <v>59</v>
      </c>
    </row>
    <row r="13" spans="1:17" s="38" customFormat="1" ht="16.5" customHeight="1" thickTop="1" thickBot="1" x14ac:dyDescent="0.25">
      <c r="A13" s="563" t="s">
        <v>129</v>
      </c>
      <c r="B13" s="397">
        <v>0</v>
      </c>
      <c r="C13" s="397">
        <v>0</v>
      </c>
      <c r="D13" s="397">
        <v>0</v>
      </c>
      <c r="E13" s="397">
        <v>0</v>
      </c>
      <c r="F13" s="401">
        <v>0</v>
      </c>
      <c r="G13" s="401">
        <v>0</v>
      </c>
      <c r="H13" s="401">
        <v>0</v>
      </c>
      <c r="I13" s="401">
        <v>0</v>
      </c>
      <c r="J13" s="397">
        <v>0</v>
      </c>
      <c r="K13" s="397">
        <v>0</v>
      </c>
      <c r="L13" s="397">
        <v>59</v>
      </c>
      <c r="M13" s="397">
        <v>59</v>
      </c>
      <c r="N13" s="401">
        <v>0</v>
      </c>
      <c r="O13" s="401">
        <v>0</v>
      </c>
      <c r="P13" s="401">
        <v>59</v>
      </c>
      <c r="Q13" s="401">
        <v>59</v>
      </c>
    </row>
    <row r="14" spans="1:17" s="327" customFormat="1" ht="15.75" customHeight="1" thickTop="1" thickBot="1" x14ac:dyDescent="0.25">
      <c r="A14" s="564" t="s">
        <v>130</v>
      </c>
      <c r="B14" s="565">
        <v>0</v>
      </c>
      <c r="C14" s="565">
        <v>6</v>
      </c>
      <c r="D14" s="565">
        <v>10</v>
      </c>
      <c r="E14" s="565">
        <v>16</v>
      </c>
      <c r="F14" s="566">
        <v>0</v>
      </c>
      <c r="G14" s="566">
        <v>2</v>
      </c>
      <c r="H14" s="566">
        <v>2</v>
      </c>
      <c r="I14" s="566">
        <v>4</v>
      </c>
      <c r="J14" s="565">
        <v>33</v>
      </c>
      <c r="K14" s="565">
        <v>574</v>
      </c>
      <c r="L14" s="565">
        <v>1537</v>
      </c>
      <c r="M14" s="565">
        <v>2144</v>
      </c>
      <c r="N14" s="566">
        <v>33</v>
      </c>
      <c r="O14" s="566">
        <v>582</v>
      </c>
      <c r="P14" s="566">
        <v>1549</v>
      </c>
      <c r="Q14" s="566">
        <v>2164</v>
      </c>
    </row>
    <row r="15" spans="1:17" ht="13.5" thickTop="1" x14ac:dyDescent="0.25">
      <c r="A15" s="243" t="s">
        <v>489</v>
      </c>
    </row>
  </sheetData>
  <mergeCells count="5">
    <mergeCell ref="A1:Q1"/>
    <mergeCell ref="B2:E2"/>
    <mergeCell ref="F2:I2"/>
    <mergeCell ref="J2:M2"/>
    <mergeCell ref="N2:Q2"/>
  </mergeCells>
  <printOptions horizontalCentered="1"/>
  <pageMargins left="0.70866141732283472" right="0.70866141732283472" top="0.74803149606299213" bottom="0.74803149606299213" header="0.31496062992125984" footer="0.31496062992125984"/>
  <pageSetup paperSize="9" scale="76" fitToHeight="0" orientation="landscape" r:id="rId1"/>
  <headerFooter>
    <oddFooter>&amp;R&amp;[26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view="pageBreakPreview" topLeftCell="A13" zoomScaleNormal="100" zoomScaleSheetLayoutView="100" workbookViewId="0">
      <selection activeCell="A26" sqref="A26:XFD26"/>
    </sheetView>
  </sheetViews>
  <sheetFormatPr defaultColWidth="9.140625" defaultRowHeight="14.25" customHeight="1" x14ac:dyDescent="0.25"/>
  <cols>
    <col min="1" max="1" width="29.42578125" style="39" customWidth="1"/>
    <col min="2" max="3" width="7.7109375" style="39" customWidth="1"/>
    <col min="4" max="4" width="10.7109375" style="39" customWidth="1"/>
    <col min="5" max="6" width="7.7109375" style="39" customWidth="1"/>
    <col min="7" max="7" width="10.42578125" style="39" customWidth="1"/>
    <col min="8" max="8" width="9.42578125" style="39" customWidth="1"/>
    <col min="9" max="9" width="7.7109375" style="39" customWidth="1"/>
    <col min="10" max="10" width="10.7109375" style="39" customWidth="1"/>
    <col min="11" max="11" width="7.7109375" style="39" customWidth="1"/>
    <col min="12" max="12" width="8.140625" style="39" customWidth="1"/>
    <col min="13" max="13" width="7" style="39" customWidth="1"/>
    <col min="14" max="14" width="10.5703125" style="39" customWidth="1"/>
    <col min="15" max="15" width="7" style="39" customWidth="1"/>
    <col min="16" max="16384" width="9.140625" style="39"/>
  </cols>
  <sheetData>
    <row r="1" spans="1:15" s="51" customFormat="1" ht="21" customHeight="1" thickTop="1" thickBot="1" x14ac:dyDescent="0.25">
      <c r="A1" s="973" t="s">
        <v>561</v>
      </c>
      <c r="B1" s="974"/>
      <c r="C1" s="974"/>
      <c r="D1" s="974"/>
      <c r="E1" s="974"/>
      <c r="F1" s="974"/>
      <c r="G1" s="974"/>
      <c r="H1" s="974"/>
      <c r="I1" s="974"/>
      <c r="J1" s="974"/>
      <c r="K1" s="974"/>
      <c r="L1" s="974"/>
      <c r="M1" s="974"/>
      <c r="N1" s="974"/>
      <c r="O1" s="974"/>
    </row>
    <row r="2" spans="1:15" ht="50.25" customHeight="1" thickTop="1" thickBot="1" x14ac:dyDescent="0.3">
      <c r="A2" s="407"/>
      <c r="B2" s="975" t="s">
        <v>267</v>
      </c>
      <c r="C2" s="975"/>
      <c r="D2" s="975"/>
      <c r="E2" s="975"/>
      <c r="F2" s="975" t="s">
        <v>268</v>
      </c>
      <c r="G2" s="975"/>
      <c r="H2" s="975"/>
      <c r="I2" s="975" t="s">
        <v>131</v>
      </c>
      <c r="J2" s="975"/>
      <c r="K2" s="975"/>
      <c r="L2" s="975" t="s">
        <v>125</v>
      </c>
      <c r="M2" s="975"/>
      <c r="N2" s="975"/>
      <c r="O2" s="975"/>
    </row>
    <row r="3" spans="1:15" ht="45.75" customHeight="1" thickTop="1" thickBot="1" x14ac:dyDescent="0.3">
      <c r="A3" s="408"/>
      <c r="B3" s="524" t="s">
        <v>142</v>
      </c>
      <c r="C3" s="524" t="s">
        <v>7</v>
      </c>
      <c r="D3" s="524" t="s">
        <v>344</v>
      </c>
      <c r="E3" s="524" t="s">
        <v>126</v>
      </c>
      <c r="F3" s="524" t="s">
        <v>7</v>
      </c>
      <c r="G3" s="524" t="s">
        <v>344</v>
      </c>
      <c r="H3" s="524" t="s">
        <v>126</v>
      </c>
      <c r="I3" s="524" t="s">
        <v>7</v>
      </c>
      <c r="J3" s="524" t="s">
        <v>344</v>
      </c>
      <c r="K3" s="524" t="s">
        <v>126</v>
      </c>
      <c r="L3" s="524" t="s">
        <v>142</v>
      </c>
      <c r="M3" s="524" t="s">
        <v>7</v>
      </c>
      <c r="N3" s="524" t="s">
        <v>344</v>
      </c>
      <c r="O3" s="524" t="s">
        <v>126</v>
      </c>
    </row>
    <row r="4" spans="1:15" s="51" customFormat="1" ht="15" customHeight="1" thickTop="1" thickBot="1" x14ac:dyDescent="0.25">
      <c r="A4" s="424" t="s">
        <v>64</v>
      </c>
      <c r="B4" s="381">
        <v>0</v>
      </c>
      <c r="C4" s="381">
        <v>3</v>
      </c>
      <c r="D4" s="381">
        <v>7</v>
      </c>
      <c r="E4" s="381">
        <v>10</v>
      </c>
      <c r="F4" s="567">
        <v>3</v>
      </c>
      <c r="G4" s="567">
        <v>0</v>
      </c>
      <c r="H4" s="567">
        <v>3</v>
      </c>
      <c r="I4" s="381">
        <v>0</v>
      </c>
      <c r="J4" s="381">
        <v>0</v>
      </c>
      <c r="K4" s="381">
        <v>0</v>
      </c>
      <c r="L4" s="383">
        <v>0</v>
      </c>
      <c r="M4" s="383">
        <v>6</v>
      </c>
      <c r="N4" s="383">
        <v>7</v>
      </c>
      <c r="O4" s="383">
        <v>13</v>
      </c>
    </row>
    <row r="5" spans="1:15" s="51" customFormat="1" ht="15" customHeight="1" thickTop="1" thickBot="1" x14ac:dyDescent="0.25">
      <c r="A5" s="424" t="s">
        <v>65</v>
      </c>
      <c r="B5" s="381">
        <v>0</v>
      </c>
      <c r="C5" s="381">
        <v>2</v>
      </c>
      <c r="D5" s="381">
        <v>0</v>
      </c>
      <c r="E5" s="381">
        <v>2</v>
      </c>
      <c r="F5" s="567">
        <v>0</v>
      </c>
      <c r="G5" s="567">
        <v>0</v>
      </c>
      <c r="H5" s="567">
        <v>0</v>
      </c>
      <c r="I5" s="381">
        <v>0</v>
      </c>
      <c r="J5" s="381">
        <v>1</v>
      </c>
      <c r="K5" s="381">
        <v>1</v>
      </c>
      <c r="L5" s="383">
        <v>0</v>
      </c>
      <c r="M5" s="383">
        <v>2</v>
      </c>
      <c r="N5" s="383">
        <v>1</v>
      </c>
      <c r="O5" s="383">
        <v>3</v>
      </c>
    </row>
    <row r="6" spans="1:15" s="51" customFormat="1" ht="15" customHeight="1" thickTop="1" thickBot="1" x14ac:dyDescent="0.25">
      <c r="A6" s="424" t="s">
        <v>67</v>
      </c>
      <c r="B6" s="381">
        <v>0</v>
      </c>
      <c r="C6" s="381">
        <v>1</v>
      </c>
      <c r="D6" s="381">
        <v>0</v>
      </c>
      <c r="E6" s="381">
        <v>1</v>
      </c>
      <c r="F6" s="567">
        <v>0</v>
      </c>
      <c r="G6" s="567">
        <v>0</v>
      </c>
      <c r="H6" s="567">
        <v>0</v>
      </c>
      <c r="I6" s="381">
        <v>0</v>
      </c>
      <c r="J6" s="381">
        <v>0</v>
      </c>
      <c r="K6" s="381">
        <v>0</v>
      </c>
      <c r="L6" s="383">
        <v>0</v>
      </c>
      <c r="M6" s="383">
        <v>1</v>
      </c>
      <c r="N6" s="383">
        <v>0</v>
      </c>
      <c r="O6" s="383">
        <v>1</v>
      </c>
    </row>
    <row r="7" spans="1:15" s="51" customFormat="1" ht="15" customHeight="1" thickTop="1" thickBot="1" x14ac:dyDescent="0.25">
      <c r="A7" s="424" t="s">
        <v>68</v>
      </c>
      <c r="B7" s="381">
        <v>3</v>
      </c>
      <c r="C7" s="381">
        <v>0</v>
      </c>
      <c r="D7" s="381">
        <v>0</v>
      </c>
      <c r="E7" s="381">
        <v>3</v>
      </c>
      <c r="F7" s="567">
        <v>0</v>
      </c>
      <c r="G7" s="567">
        <v>0</v>
      </c>
      <c r="H7" s="567">
        <v>0</v>
      </c>
      <c r="I7" s="381">
        <v>0</v>
      </c>
      <c r="J7" s="381">
        <v>0</v>
      </c>
      <c r="K7" s="381">
        <v>0</v>
      </c>
      <c r="L7" s="383">
        <v>3</v>
      </c>
      <c r="M7" s="383">
        <v>0</v>
      </c>
      <c r="N7" s="383">
        <v>0</v>
      </c>
      <c r="O7" s="383">
        <v>3</v>
      </c>
    </row>
    <row r="8" spans="1:15" s="51" customFormat="1" ht="15" customHeight="1" thickTop="1" thickBot="1" x14ac:dyDescent="0.25">
      <c r="A8" s="424" t="s">
        <v>70</v>
      </c>
      <c r="B8" s="381">
        <v>0</v>
      </c>
      <c r="C8" s="381">
        <v>1</v>
      </c>
      <c r="D8" s="381">
        <v>0</v>
      </c>
      <c r="E8" s="381">
        <v>1</v>
      </c>
      <c r="F8" s="567">
        <v>0</v>
      </c>
      <c r="G8" s="567">
        <v>0</v>
      </c>
      <c r="H8" s="567">
        <v>0</v>
      </c>
      <c r="I8" s="381">
        <v>0</v>
      </c>
      <c r="J8" s="381">
        <v>0</v>
      </c>
      <c r="K8" s="381">
        <v>0</v>
      </c>
      <c r="L8" s="383">
        <v>0</v>
      </c>
      <c r="M8" s="383">
        <v>1</v>
      </c>
      <c r="N8" s="383">
        <v>0</v>
      </c>
      <c r="O8" s="383">
        <v>1</v>
      </c>
    </row>
    <row r="9" spans="1:15" s="51" customFormat="1" ht="15" customHeight="1" thickTop="1" thickBot="1" x14ac:dyDescent="0.25">
      <c r="A9" s="424" t="s">
        <v>76</v>
      </c>
      <c r="B9" s="381">
        <v>0</v>
      </c>
      <c r="C9" s="381">
        <v>1</v>
      </c>
      <c r="D9" s="381">
        <v>1</v>
      </c>
      <c r="E9" s="381">
        <v>2</v>
      </c>
      <c r="F9" s="567">
        <v>0</v>
      </c>
      <c r="G9" s="567">
        <v>0</v>
      </c>
      <c r="H9" s="567">
        <v>0</v>
      </c>
      <c r="I9" s="381">
        <v>0</v>
      </c>
      <c r="J9" s="381">
        <v>0</v>
      </c>
      <c r="K9" s="381">
        <v>0</v>
      </c>
      <c r="L9" s="383">
        <v>0</v>
      </c>
      <c r="M9" s="383">
        <v>1</v>
      </c>
      <c r="N9" s="383">
        <v>1</v>
      </c>
      <c r="O9" s="383">
        <v>2</v>
      </c>
    </row>
    <row r="10" spans="1:15" s="51" customFormat="1" ht="15" customHeight="1" thickTop="1" thickBot="1" x14ac:dyDescent="0.25">
      <c r="A10" s="424" t="s">
        <v>77</v>
      </c>
      <c r="B10" s="381">
        <v>0</v>
      </c>
      <c r="C10" s="381">
        <v>1</v>
      </c>
      <c r="D10" s="381">
        <v>0</v>
      </c>
      <c r="E10" s="381">
        <v>1</v>
      </c>
      <c r="F10" s="567">
        <v>0</v>
      </c>
      <c r="G10" s="567">
        <v>0</v>
      </c>
      <c r="H10" s="567">
        <v>0</v>
      </c>
      <c r="I10" s="381">
        <v>0</v>
      </c>
      <c r="J10" s="381">
        <v>0</v>
      </c>
      <c r="K10" s="381">
        <v>0</v>
      </c>
      <c r="L10" s="383">
        <v>0</v>
      </c>
      <c r="M10" s="383">
        <v>1</v>
      </c>
      <c r="N10" s="383">
        <v>0</v>
      </c>
      <c r="O10" s="383">
        <v>1</v>
      </c>
    </row>
    <row r="11" spans="1:15" s="51" customFormat="1" ht="15" customHeight="1" thickTop="1" thickBot="1" x14ac:dyDescent="0.25">
      <c r="A11" s="424" t="s">
        <v>79</v>
      </c>
      <c r="B11" s="381">
        <v>0</v>
      </c>
      <c r="C11" s="381">
        <v>25</v>
      </c>
      <c r="D11" s="381">
        <v>10</v>
      </c>
      <c r="E11" s="381">
        <v>35</v>
      </c>
      <c r="F11" s="567">
        <v>0</v>
      </c>
      <c r="G11" s="567">
        <v>0</v>
      </c>
      <c r="H11" s="567">
        <v>0</v>
      </c>
      <c r="I11" s="381">
        <v>0</v>
      </c>
      <c r="J11" s="381">
        <v>0</v>
      </c>
      <c r="K11" s="381">
        <v>0</v>
      </c>
      <c r="L11" s="383">
        <v>0</v>
      </c>
      <c r="M11" s="383">
        <v>25</v>
      </c>
      <c r="N11" s="383">
        <v>10</v>
      </c>
      <c r="O11" s="383">
        <v>35</v>
      </c>
    </row>
    <row r="12" spans="1:15" s="51" customFormat="1" ht="15" customHeight="1" thickTop="1" thickBot="1" x14ac:dyDescent="0.25">
      <c r="A12" s="424" t="s">
        <v>80</v>
      </c>
      <c r="B12" s="381">
        <v>0</v>
      </c>
      <c r="C12" s="381">
        <v>9</v>
      </c>
      <c r="D12" s="381">
        <v>7</v>
      </c>
      <c r="E12" s="381">
        <v>16</v>
      </c>
      <c r="F12" s="567">
        <v>0</v>
      </c>
      <c r="G12" s="567">
        <v>1</v>
      </c>
      <c r="H12" s="567">
        <v>1</v>
      </c>
      <c r="I12" s="381">
        <v>1</v>
      </c>
      <c r="J12" s="381">
        <v>0</v>
      </c>
      <c r="K12" s="381">
        <v>1</v>
      </c>
      <c r="L12" s="383">
        <v>0</v>
      </c>
      <c r="M12" s="383">
        <v>10</v>
      </c>
      <c r="N12" s="383">
        <v>8</v>
      </c>
      <c r="O12" s="383">
        <v>18</v>
      </c>
    </row>
    <row r="13" spans="1:15" s="51" customFormat="1" ht="15" customHeight="1" thickTop="1" thickBot="1" x14ac:dyDescent="0.25">
      <c r="A13" s="424" t="s">
        <v>81</v>
      </c>
      <c r="B13" s="381">
        <v>0</v>
      </c>
      <c r="C13" s="381">
        <v>2</v>
      </c>
      <c r="D13" s="381">
        <v>3</v>
      </c>
      <c r="E13" s="381">
        <v>5</v>
      </c>
      <c r="F13" s="567">
        <v>0</v>
      </c>
      <c r="G13" s="567">
        <v>0</v>
      </c>
      <c r="H13" s="567">
        <v>0</v>
      </c>
      <c r="I13" s="381">
        <v>0</v>
      </c>
      <c r="J13" s="381">
        <v>2</v>
      </c>
      <c r="K13" s="381">
        <v>2</v>
      </c>
      <c r="L13" s="383">
        <v>0</v>
      </c>
      <c r="M13" s="383">
        <v>2</v>
      </c>
      <c r="N13" s="383">
        <v>5</v>
      </c>
      <c r="O13" s="383">
        <v>7</v>
      </c>
    </row>
    <row r="14" spans="1:15" s="51" customFormat="1" ht="15" customHeight="1" thickTop="1" thickBot="1" x14ac:dyDescent="0.25">
      <c r="A14" s="424" t="s">
        <v>158</v>
      </c>
      <c r="B14" s="381">
        <v>0</v>
      </c>
      <c r="C14" s="381">
        <v>1</v>
      </c>
      <c r="D14" s="381">
        <v>2</v>
      </c>
      <c r="E14" s="381">
        <v>3</v>
      </c>
      <c r="F14" s="567">
        <v>0</v>
      </c>
      <c r="G14" s="567">
        <v>0</v>
      </c>
      <c r="H14" s="567">
        <v>0</v>
      </c>
      <c r="I14" s="381">
        <v>0</v>
      </c>
      <c r="J14" s="381">
        <v>0</v>
      </c>
      <c r="K14" s="381">
        <v>0</v>
      </c>
      <c r="L14" s="383">
        <v>0</v>
      </c>
      <c r="M14" s="383">
        <v>1</v>
      </c>
      <c r="N14" s="383">
        <v>2</v>
      </c>
      <c r="O14" s="383">
        <v>3</v>
      </c>
    </row>
    <row r="15" spans="1:15" s="51" customFormat="1" ht="15" customHeight="1" thickTop="1" thickBot="1" x14ac:dyDescent="0.25">
      <c r="A15" s="424" t="s">
        <v>83</v>
      </c>
      <c r="B15" s="381">
        <v>0</v>
      </c>
      <c r="C15" s="381">
        <v>0</v>
      </c>
      <c r="D15" s="381">
        <v>1</v>
      </c>
      <c r="E15" s="381">
        <v>1</v>
      </c>
      <c r="F15" s="567">
        <v>0</v>
      </c>
      <c r="G15" s="567">
        <v>0</v>
      </c>
      <c r="H15" s="567">
        <v>0</v>
      </c>
      <c r="I15" s="381">
        <v>2</v>
      </c>
      <c r="J15" s="381">
        <v>1</v>
      </c>
      <c r="K15" s="381">
        <v>3</v>
      </c>
      <c r="L15" s="383">
        <v>0</v>
      </c>
      <c r="M15" s="383">
        <v>2</v>
      </c>
      <c r="N15" s="383">
        <v>2</v>
      </c>
      <c r="O15" s="383">
        <v>4</v>
      </c>
    </row>
    <row r="16" spans="1:15" s="51" customFormat="1" ht="15" customHeight="1" thickTop="1" thickBot="1" x14ac:dyDescent="0.25">
      <c r="A16" s="424" t="s">
        <v>84</v>
      </c>
      <c r="B16" s="381">
        <v>0</v>
      </c>
      <c r="C16" s="381">
        <v>6</v>
      </c>
      <c r="D16" s="381">
        <v>6</v>
      </c>
      <c r="E16" s="381">
        <v>12</v>
      </c>
      <c r="F16" s="567">
        <v>2</v>
      </c>
      <c r="G16" s="567">
        <v>2</v>
      </c>
      <c r="H16" s="567">
        <v>4</v>
      </c>
      <c r="I16" s="381">
        <v>0</v>
      </c>
      <c r="J16" s="381">
        <v>0</v>
      </c>
      <c r="K16" s="381">
        <v>0</v>
      </c>
      <c r="L16" s="383">
        <v>0</v>
      </c>
      <c r="M16" s="383">
        <v>8</v>
      </c>
      <c r="N16" s="383">
        <v>8</v>
      </c>
      <c r="O16" s="383">
        <v>16</v>
      </c>
    </row>
    <row r="17" spans="1:15" s="51" customFormat="1" ht="15" customHeight="1" thickTop="1" thickBot="1" x14ac:dyDescent="0.25">
      <c r="A17" s="424" t="s">
        <v>85</v>
      </c>
      <c r="B17" s="381">
        <v>0</v>
      </c>
      <c r="C17" s="381">
        <v>1</v>
      </c>
      <c r="D17" s="381">
        <v>0</v>
      </c>
      <c r="E17" s="381">
        <v>1</v>
      </c>
      <c r="F17" s="567">
        <v>0</v>
      </c>
      <c r="G17" s="567">
        <v>0</v>
      </c>
      <c r="H17" s="567">
        <v>0</v>
      </c>
      <c r="I17" s="381">
        <v>0</v>
      </c>
      <c r="J17" s="381">
        <v>0</v>
      </c>
      <c r="K17" s="381">
        <v>0</v>
      </c>
      <c r="L17" s="383">
        <v>0</v>
      </c>
      <c r="M17" s="383">
        <v>1</v>
      </c>
      <c r="N17" s="383">
        <v>0</v>
      </c>
      <c r="O17" s="383">
        <v>1</v>
      </c>
    </row>
    <row r="18" spans="1:15" s="51" customFormat="1" ht="15" customHeight="1" thickTop="1" thickBot="1" x14ac:dyDescent="0.25">
      <c r="A18" s="424" t="s">
        <v>89</v>
      </c>
      <c r="B18" s="381">
        <v>0</v>
      </c>
      <c r="C18" s="381">
        <v>0</v>
      </c>
      <c r="D18" s="381">
        <v>1</v>
      </c>
      <c r="E18" s="381">
        <v>1</v>
      </c>
      <c r="F18" s="567">
        <v>0</v>
      </c>
      <c r="G18" s="567">
        <v>0</v>
      </c>
      <c r="H18" s="567">
        <v>0</v>
      </c>
      <c r="I18" s="381">
        <v>1</v>
      </c>
      <c r="J18" s="381">
        <v>0</v>
      </c>
      <c r="K18" s="381">
        <v>1</v>
      </c>
      <c r="L18" s="383">
        <v>0</v>
      </c>
      <c r="M18" s="383">
        <v>1</v>
      </c>
      <c r="N18" s="383">
        <v>1</v>
      </c>
      <c r="O18" s="383">
        <v>2</v>
      </c>
    </row>
    <row r="19" spans="1:15" s="51" customFormat="1" ht="15" customHeight="1" thickTop="1" thickBot="1" x14ac:dyDescent="0.25">
      <c r="A19" s="424" t="s">
        <v>90</v>
      </c>
      <c r="B19" s="381">
        <v>0</v>
      </c>
      <c r="C19" s="381">
        <v>3</v>
      </c>
      <c r="D19" s="381">
        <v>4</v>
      </c>
      <c r="E19" s="381">
        <v>7</v>
      </c>
      <c r="F19" s="567">
        <v>0</v>
      </c>
      <c r="G19" s="567">
        <v>0</v>
      </c>
      <c r="H19" s="567">
        <v>0</v>
      </c>
      <c r="I19" s="381">
        <v>0</v>
      </c>
      <c r="J19" s="381">
        <v>1</v>
      </c>
      <c r="K19" s="381">
        <v>1</v>
      </c>
      <c r="L19" s="383">
        <v>0</v>
      </c>
      <c r="M19" s="383">
        <v>3</v>
      </c>
      <c r="N19" s="383">
        <v>5</v>
      </c>
      <c r="O19" s="383">
        <v>8</v>
      </c>
    </row>
    <row r="20" spans="1:15" s="51" customFormat="1" ht="15" customHeight="1" thickTop="1" thickBot="1" x14ac:dyDescent="0.25">
      <c r="A20" s="424" t="s">
        <v>92</v>
      </c>
      <c r="B20" s="381">
        <v>0</v>
      </c>
      <c r="C20" s="381">
        <v>22</v>
      </c>
      <c r="D20" s="381">
        <v>7</v>
      </c>
      <c r="E20" s="381">
        <v>29</v>
      </c>
      <c r="F20" s="567">
        <v>1</v>
      </c>
      <c r="G20" s="567">
        <v>0</v>
      </c>
      <c r="H20" s="567">
        <v>1</v>
      </c>
      <c r="I20" s="381">
        <v>1</v>
      </c>
      <c r="J20" s="381">
        <v>0</v>
      </c>
      <c r="K20" s="381">
        <v>1</v>
      </c>
      <c r="L20" s="383">
        <v>0</v>
      </c>
      <c r="M20" s="383">
        <v>24</v>
      </c>
      <c r="N20" s="383">
        <v>7</v>
      </c>
      <c r="O20" s="383">
        <v>31</v>
      </c>
    </row>
    <row r="21" spans="1:15" s="51" customFormat="1" ht="15" customHeight="1" thickTop="1" thickBot="1" x14ac:dyDescent="0.25">
      <c r="A21" s="424" t="s">
        <v>93</v>
      </c>
      <c r="B21" s="381">
        <v>0</v>
      </c>
      <c r="C21" s="381">
        <v>2</v>
      </c>
      <c r="D21" s="381">
        <v>0</v>
      </c>
      <c r="E21" s="381">
        <v>2</v>
      </c>
      <c r="F21" s="567">
        <v>0</v>
      </c>
      <c r="G21" s="567">
        <v>0</v>
      </c>
      <c r="H21" s="567">
        <v>0</v>
      </c>
      <c r="I21" s="381">
        <v>0</v>
      </c>
      <c r="J21" s="381">
        <v>0</v>
      </c>
      <c r="K21" s="381">
        <v>0</v>
      </c>
      <c r="L21" s="383">
        <v>0</v>
      </c>
      <c r="M21" s="383">
        <v>2</v>
      </c>
      <c r="N21" s="383">
        <v>0</v>
      </c>
      <c r="O21" s="383">
        <v>2</v>
      </c>
    </row>
    <row r="22" spans="1:15" s="51" customFormat="1" ht="15" customHeight="1" thickTop="1" thickBot="1" x14ac:dyDescent="0.25">
      <c r="A22" s="424" t="s">
        <v>94</v>
      </c>
      <c r="B22" s="381">
        <v>0</v>
      </c>
      <c r="C22" s="381">
        <v>21</v>
      </c>
      <c r="D22" s="381">
        <v>4</v>
      </c>
      <c r="E22" s="381">
        <v>25</v>
      </c>
      <c r="F22" s="567">
        <v>1</v>
      </c>
      <c r="G22" s="567">
        <v>0</v>
      </c>
      <c r="H22" s="567">
        <v>1</v>
      </c>
      <c r="I22" s="381">
        <v>0</v>
      </c>
      <c r="J22" s="381">
        <v>0</v>
      </c>
      <c r="K22" s="381">
        <v>0</v>
      </c>
      <c r="L22" s="383">
        <v>0</v>
      </c>
      <c r="M22" s="383">
        <v>22</v>
      </c>
      <c r="N22" s="383">
        <v>4</v>
      </c>
      <c r="O22" s="383">
        <v>26</v>
      </c>
    </row>
    <row r="23" spans="1:15" s="51" customFormat="1" ht="15" customHeight="1" thickTop="1" thickBot="1" x14ac:dyDescent="0.25">
      <c r="A23" s="568" t="s">
        <v>5</v>
      </c>
      <c r="B23" s="569">
        <v>3</v>
      </c>
      <c r="C23" s="569">
        <v>101</v>
      </c>
      <c r="D23" s="569">
        <v>53</v>
      </c>
      <c r="E23" s="569">
        <v>157</v>
      </c>
      <c r="F23" s="570">
        <v>7</v>
      </c>
      <c r="G23" s="570">
        <v>3</v>
      </c>
      <c r="H23" s="570">
        <v>10</v>
      </c>
      <c r="I23" s="569">
        <v>5</v>
      </c>
      <c r="J23" s="569">
        <v>5</v>
      </c>
      <c r="K23" s="569">
        <v>10</v>
      </c>
      <c r="L23" s="570">
        <v>3</v>
      </c>
      <c r="M23" s="570">
        <v>113</v>
      </c>
      <c r="N23" s="570">
        <v>61</v>
      </c>
      <c r="O23" s="570">
        <v>177</v>
      </c>
    </row>
    <row r="24" spans="1:15" s="51" customFormat="1" ht="16.5" customHeight="1" thickTop="1" thickBot="1" x14ac:dyDescent="0.25">
      <c r="A24" s="571" t="s">
        <v>395</v>
      </c>
      <c r="B24" s="309"/>
      <c r="C24" s="309"/>
      <c r="D24" s="309"/>
      <c r="E24" s="309"/>
      <c r="F24" s="309"/>
      <c r="G24" s="309"/>
      <c r="H24" s="309"/>
      <c r="I24" s="309"/>
      <c r="J24" s="309"/>
      <c r="K24" s="309"/>
      <c r="L24" s="309"/>
      <c r="M24" s="309"/>
      <c r="N24" s="309"/>
      <c r="O24" s="309"/>
    </row>
    <row r="25" spans="1:15" ht="27.75" customHeight="1" thickTop="1" thickBot="1" x14ac:dyDescent="0.3">
      <c r="A25" s="976" t="s">
        <v>399</v>
      </c>
      <c r="B25" s="976"/>
      <c r="C25" s="976"/>
      <c r="D25" s="976"/>
      <c r="E25" s="976"/>
      <c r="F25" s="976"/>
      <c r="G25" s="976"/>
      <c r="H25" s="976"/>
      <c r="I25" s="976"/>
      <c r="J25" s="976"/>
      <c r="K25" s="976"/>
      <c r="L25" s="976"/>
      <c r="M25" s="976"/>
      <c r="N25" s="976"/>
      <c r="O25" s="976"/>
    </row>
    <row r="26" spans="1:15" ht="5.25" customHeight="1" thickTop="1" x14ac:dyDescent="0.25">
      <c r="A26" s="475"/>
      <c r="B26" s="475"/>
      <c r="C26" s="475"/>
      <c r="D26" s="475"/>
      <c r="E26" s="475"/>
      <c r="F26" s="475"/>
      <c r="G26" s="475"/>
      <c r="H26" s="475"/>
      <c r="I26" s="475"/>
      <c r="J26" s="475"/>
      <c r="K26" s="475"/>
      <c r="L26" s="475"/>
      <c r="M26" s="475"/>
      <c r="N26" s="475"/>
      <c r="O26" s="475"/>
    </row>
    <row r="27" spans="1:15" ht="18.75" customHeight="1" x14ac:dyDescent="0.25">
      <c r="A27" s="463" t="s">
        <v>618</v>
      </c>
      <c r="B27" s="26"/>
      <c r="C27" s="26"/>
      <c r="D27" s="26"/>
      <c r="E27" s="26"/>
      <c r="F27" s="26"/>
      <c r="G27" s="26"/>
      <c r="H27" s="26"/>
      <c r="I27" s="26"/>
      <c r="J27" s="26"/>
      <c r="K27" s="26"/>
      <c r="L27" s="26"/>
      <c r="M27" s="26"/>
      <c r="N27" s="26"/>
      <c r="O27" s="26"/>
    </row>
  </sheetData>
  <mergeCells count="6">
    <mergeCell ref="A25:O25"/>
    <mergeCell ref="A1:O1"/>
    <mergeCell ref="F2:H2"/>
    <mergeCell ref="B2:E2"/>
    <mergeCell ref="I2:K2"/>
    <mergeCell ref="L2:O2"/>
  </mergeCells>
  <printOptions horizontalCentered="1"/>
  <pageMargins left="0.70866141732283472" right="0.70866141732283472" top="0.74803149606299213" bottom="0.74803149606299213" header="0.31496062992125984" footer="0.31496062992125984"/>
  <pageSetup paperSize="9" scale="87" orientation="landscape" r:id="rId1"/>
  <headerFooter>
    <oddFooter>&amp;R&amp;[27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showGridLines="0" view="pageBreakPreview" topLeftCell="A22" zoomScaleNormal="100" zoomScaleSheetLayoutView="100" workbookViewId="0">
      <selection activeCell="B1" sqref="B1:G1"/>
    </sheetView>
  </sheetViews>
  <sheetFormatPr defaultColWidth="9.140625" defaultRowHeight="15" x14ac:dyDescent="0.25"/>
  <cols>
    <col min="1" max="1" width="2.140625" style="1" customWidth="1"/>
    <col min="2" max="2" width="8" style="1" customWidth="1"/>
    <col min="3" max="3" width="9.140625" style="1"/>
    <col min="4" max="4" width="14.28515625" style="1" customWidth="1"/>
    <col min="5" max="5" width="9.140625" style="1"/>
    <col min="6" max="6" width="12.140625" style="1" customWidth="1"/>
    <col min="7" max="10" width="9.140625" style="1"/>
    <col min="11" max="11" width="7.140625" style="1" customWidth="1"/>
    <col min="12" max="12" width="9.28515625" style="1" customWidth="1"/>
    <col min="13" max="16384" width="9.140625" style="1"/>
  </cols>
  <sheetData>
    <row r="1" spans="1:12" ht="15" customHeight="1" x14ac:dyDescent="0.25">
      <c r="A1" s="525"/>
      <c r="B1" s="887" t="s">
        <v>536</v>
      </c>
      <c r="C1" s="887"/>
      <c r="D1" s="887"/>
      <c r="E1" s="887"/>
      <c r="F1" s="887"/>
      <c r="G1" s="887"/>
      <c r="H1" s="525"/>
      <c r="I1" s="525"/>
      <c r="J1" s="525"/>
      <c r="K1" s="525"/>
      <c r="L1" s="525"/>
    </row>
    <row r="2" spans="1:12" x14ac:dyDescent="0.25">
      <c r="A2" s="88"/>
    </row>
    <row r="3" spans="1:12" x14ac:dyDescent="0.25">
      <c r="A3" s="88"/>
    </row>
    <row r="4" spans="1:12" x14ac:dyDescent="0.25">
      <c r="A4" s="88"/>
    </row>
    <row r="5" spans="1:12" x14ac:dyDescent="0.25">
      <c r="A5" s="88"/>
    </row>
    <row r="6" spans="1:12" x14ac:dyDescent="0.25">
      <c r="A6" s="88"/>
    </row>
    <row r="7" spans="1:12" x14ac:dyDescent="0.25">
      <c r="A7" s="88"/>
      <c r="B7" s="17"/>
      <c r="C7" s="89"/>
      <c r="D7" s="17"/>
    </row>
    <row r="8" spans="1:12" x14ac:dyDescent="0.25">
      <c r="A8" s="88"/>
      <c r="B8" s="80"/>
      <c r="C8" s="90"/>
      <c r="D8" s="17"/>
    </row>
    <row r="9" spans="1:12" x14ac:dyDescent="0.25">
      <c r="A9" s="88"/>
      <c r="B9" s="83"/>
    </row>
    <row r="10" spans="1:12" x14ac:dyDescent="0.25">
      <c r="A10" s="88"/>
    </row>
    <row r="11" spans="1:12" x14ac:dyDescent="0.25">
      <c r="A11" s="88"/>
    </row>
    <row r="12" spans="1:12" x14ac:dyDescent="0.25">
      <c r="A12" s="88"/>
    </row>
    <row r="13" spans="1:12" x14ac:dyDescent="0.25">
      <c r="A13" s="88"/>
    </row>
    <row r="14" spans="1:12" x14ac:dyDescent="0.25">
      <c r="A14" s="88"/>
    </row>
    <row r="15" spans="1:12" x14ac:dyDescent="0.25">
      <c r="A15" s="88"/>
    </row>
    <row r="16" spans="1:12" x14ac:dyDescent="0.25">
      <c r="A16" s="88"/>
    </row>
    <row r="17" spans="1:12" x14ac:dyDescent="0.25">
      <c r="A17" s="88"/>
    </row>
    <row r="18" spans="1:12" x14ac:dyDescent="0.25">
      <c r="A18" s="88"/>
    </row>
    <row r="20" spans="1:12" ht="19.5" customHeight="1" x14ac:dyDescent="0.25">
      <c r="B20" s="91"/>
    </row>
    <row r="21" spans="1:12" ht="10.5" customHeight="1" x14ac:dyDescent="0.25"/>
    <row r="22" spans="1:12" s="127" customFormat="1" ht="50.25" customHeight="1" x14ac:dyDescent="0.25">
      <c r="A22" s="888" t="s">
        <v>463</v>
      </c>
      <c r="B22" s="889"/>
      <c r="C22" s="889"/>
      <c r="D22" s="889"/>
      <c r="E22" s="889"/>
      <c r="F22" s="889"/>
      <c r="G22" s="889"/>
      <c r="H22" s="889"/>
      <c r="I22" s="889"/>
      <c r="J22" s="889"/>
      <c r="K22" s="889"/>
      <c r="L22" s="889"/>
    </row>
    <row r="23" spans="1:12" s="127" customFormat="1" ht="12.75" customHeight="1" x14ac:dyDescent="0.25">
      <c r="A23" s="443" t="s">
        <v>288</v>
      </c>
      <c r="B23" s="444"/>
      <c r="C23" s="444"/>
      <c r="D23" s="445"/>
      <c r="E23" s="445"/>
      <c r="F23" s="445"/>
      <c r="G23" s="445"/>
      <c r="H23" s="446"/>
      <c r="I23" s="446"/>
      <c r="J23" s="446"/>
      <c r="K23" s="446"/>
      <c r="L23" s="446"/>
    </row>
    <row r="24" spans="1:12" s="127" customFormat="1" x14ac:dyDescent="0.25">
      <c r="A24" s="447" t="s">
        <v>289</v>
      </c>
      <c r="B24" s="447"/>
      <c r="C24" s="447"/>
      <c r="D24" s="447"/>
      <c r="E24" s="448"/>
      <c r="F24" s="448"/>
      <c r="G24" s="444"/>
      <c r="H24" s="446"/>
      <c r="I24" s="446"/>
      <c r="J24" s="446"/>
      <c r="K24" s="446"/>
      <c r="L24" s="446"/>
    </row>
    <row r="25" spans="1:12" s="154" customFormat="1" ht="10.5" customHeight="1" x14ac:dyDescent="0.25">
      <c r="A25" s="447" t="s">
        <v>290</v>
      </c>
      <c r="B25" s="447"/>
      <c r="C25" s="447"/>
      <c r="D25" s="447"/>
      <c r="E25" s="448"/>
      <c r="F25" s="448"/>
      <c r="G25" s="444"/>
      <c r="H25" s="446"/>
      <c r="I25" s="446"/>
      <c r="J25" s="446"/>
      <c r="K25" s="446"/>
      <c r="L25" s="446"/>
    </row>
    <row r="26" spans="1:12" s="154" customFormat="1" ht="10.5" customHeight="1" x14ac:dyDescent="0.25">
      <c r="A26" s="447" t="s">
        <v>291</v>
      </c>
      <c r="B26" s="447"/>
      <c r="C26" s="447"/>
      <c r="D26" s="447"/>
      <c r="E26" s="448"/>
      <c r="F26" s="448"/>
      <c r="G26" s="444"/>
      <c r="H26" s="446"/>
      <c r="I26" s="446"/>
      <c r="J26" s="446"/>
      <c r="K26" s="446"/>
      <c r="L26" s="446"/>
    </row>
    <row r="27" spans="1:12" s="154" customFormat="1" ht="10.5" customHeight="1" x14ac:dyDescent="0.25">
      <c r="A27" s="447" t="s">
        <v>292</v>
      </c>
      <c r="B27" s="447"/>
      <c r="C27" s="447"/>
      <c r="D27" s="447"/>
      <c r="E27" s="448"/>
      <c r="F27" s="448"/>
      <c r="G27" s="444"/>
      <c r="H27" s="446"/>
      <c r="I27" s="446"/>
      <c r="J27" s="446"/>
      <c r="K27" s="446"/>
      <c r="L27" s="446"/>
    </row>
    <row r="28" spans="1:12" s="154" customFormat="1" ht="10.5" customHeight="1" x14ac:dyDescent="0.25">
      <c r="A28" s="447" t="s">
        <v>293</v>
      </c>
      <c r="B28" s="447"/>
      <c r="C28" s="447"/>
      <c r="D28" s="447"/>
      <c r="E28" s="448"/>
      <c r="F28" s="448"/>
      <c r="G28" s="444"/>
      <c r="H28" s="446"/>
      <c r="I28" s="446"/>
      <c r="J28" s="446"/>
      <c r="K28" s="446"/>
      <c r="L28" s="446"/>
    </row>
    <row r="29" spans="1:12" s="154" customFormat="1" ht="10.5" customHeight="1" x14ac:dyDescent="0.25">
      <c r="A29" s="447" t="s">
        <v>294</v>
      </c>
      <c r="B29" s="447"/>
      <c r="C29" s="447"/>
      <c r="D29" s="447"/>
      <c r="E29" s="448"/>
      <c r="F29" s="448"/>
      <c r="G29" s="444"/>
      <c r="H29" s="446"/>
      <c r="I29" s="446"/>
      <c r="J29" s="446"/>
      <c r="K29" s="446"/>
      <c r="L29" s="446"/>
    </row>
    <row r="30" spans="1:12" s="154" customFormat="1" ht="10.5" customHeight="1" x14ac:dyDescent="0.25">
      <c r="A30" s="447" t="s">
        <v>295</v>
      </c>
      <c r="B30" s="447"/>
      <c r="C30" s="447"/>
      <c r="D30" s="447"/>
      <c r="E30" s="448"/>
      <c r="F30" s="448"/>
      <c r="G30" s="444"/>
      <c r="H30" s="446"/>
      <c r="I30" s="446"/>
      <c r="J30" s="446"/>
      <c r="K30" s="446"/>
      <c r="L30" s="446"/>
    </row>
    <row r="31" spans="1:12" s="154" customFormat="1" ht="10.5" customHeight="1" x14ac:dyDescent="0.25">
      <c r="A31" s="447" t="s">
        <v>296</v>
      </c>
      <c r="B31" s="447"/>
      <c r="C31" s="447"/>
      <c r="D31" s="447"/>
      <c r="E31" s="448"/>
      <c r="F31" s="448"/>
      <c r="G31" s="444"/>
      <c r="H31" s="446"/>
      <c r="I31" s="446"/>
      <c r="J31" s="446"/>
      <c r="K31" s="446"/>
      <c r="L31" s="446"/>
    </row>
    <row r="32" spans="1:12" s="154" customFormat="1" ht="10.5" customHeight="1" x14ac:dyDescent="0.25">
      <c r="A32" s="447" t="s">
        <v>297</v>
      </c>
      <c r="B32" s="447"/>
      <c r="C32" s="447"/>
      <c r="D32" s="447"/>
      <c r="E32" s="448"/>
      <c r="F32" s="448"/>
      <c r="G32" s="444"/>
      <c r="H32" s="446"/>
      <c r="I32" s="446"/>
      <c r="J32" s="446"/>
      <c r="K32" s="446"/>
      <c r="L32" s="446"/>
    </row>
    <row r="33" spans="1:12" s="154" customFormat="1" ht="10.5" customHeight="1" x14ac:dyDescent="0.25">
      <c r="A33" s="446"/>
      <c r="B33" s="446"/>
      <c r="C33" s="446"/>
      <c r="D33" s="446"/>
      <c r="E33" s="446"/>
      <c r="F33" s="446"/>
      <c r="G33" s="446"/>
      <c r="H33" s="446"/>
      <c r="I33" s="446"/>
      <c r="J33" s="446"/>
      <c r="K33" s="446"/>
      <c r="L33" s="446"/>
    </row>
    <row r="34" spans="1:12" s="127" customFormat="1" x14ac:dyDescent="0.25">
      <c r="A34" s="444" t="s">
        <v>464</v>
      </c>
      <c r="B34" s="446"/>
      <c r="C34" s="446"/>
      <c r="D34" s="446"/>
      <c r="E34" s="446"/>
      <c r="F34" s="446"/>
      <c r="G34" s="446"/>
      <c r="H34" s="446"/>
      <c r="I34" s="446"/>
      <c r="J34" s="446"/>
      <c r="K34" s="446"/>
      <c r="L34" s="446"/>
    </row>
  </sheetData>
  <mergeCells count="2">
    <mergeCell ref="B1:G1"/>
    <mergeCell ref="A22:L22"/>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&amp;R&amp;[1</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view="pageBreakPreview" zoomScaleNormal="100" zoomScaleSheetLayoutView="100" workbookViewId="0">
      <selection activeCell="E9" sqref="E9"/>
    </sheetView>
  </sheetViews>
  <sheetFormatPr defaultRowHeight="15" x14ac:dyDescent="0.25"/>
  <cols>
    <col min="1" max="1" width="55.140625" style="21" customWidth="1"/>
    <col min="2" max="2" width="10.85546875" style="21" customWidth="1"/>
    <col min="3" max="3" width="12.7109375" style="21" customWidth="1"/>
    <col min="4" max="5" width="9.140625" style="21"/>
  </cols>
  <sheetData>
    <row r="1" spans="1:3" ht="33.75" customHeight="1" x14ac:dyDescent="0.25">
      <c r="A1" s="977" t="s">
        <v>562</v>
      </c>
      <c r="B1" s="977"/>
      <c r="C1" s="977"/>
    </row>
    <row r="2" spans="1:3" ht="46.5" thickBot="1" x14ac:dyDescent="0.3">
      <c r="B2" s="873" t="s">
        <v>490</v>
      </c>
      <c r="C2" s="873" t="s">
        <v>491</v>
      </c>
    </row>
    <row r="3" spans="1:3" ht="16.5" thickTop="1" thickBot="1" x14ac:dyDescent="0.3">
      <c r="A3" s="21" t="s">
        <v>306</v>
      </c>
      <c r="B3" s="874">
        <v>40.200000000000003</v>
      </c>
      <c r="C3" s="874">
        <v>61.9</v>
      </c>
    </row>
    <row r="4" spans="1:3" ht="15.75" thickTop="1" x14ac:dyDescent="0.25">
      <c r="A4" s="21" t="s">
        <v>307</v>
      </c>
      <c r="B4" s="874">
        <v>59.8</v>
      </c>
      <c r="C4" s="874">
        <v>38.1</v>
      </c>
    </row>
  </sheetData>
  <mergeCells count="1">
    <mergeCell ref="A1:C1"/>
  </mergeCells>
  <pageMargins left="0.70866141732283472" right="0.70866141732283472" top="0.74803149606299213" bottom="0.74803149606299213" header="0.31496062992125984" footer="0.31496062992125984"/>
  <pageSetup paperSize="9" orientation="portrait" r:id="rId1"/>
  <headerFooter>
    <oddFooter>&amp;R&amp;[28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
  <sheetViews>
    <sheetView showGridLines="0" view="pageBreakPreview" zoomScaleNormal="100" zoomScaleSheetLayoutView="100" workbookViewId="0">
      <selection sqref="A1:U1"/>
    </sheetView>
  </sheetViews>
  <sheetFormatPr defaultColWidth="9.140625" defaultRowHeight="18" customHeight="1" x14ac:dyDescent="0.25"/>
  <cols>
    <col min="1" max="1" width="40.28515625" style="53" customWidth="1"/>
    <col min="2" max="2" width="7.28515625" style="54" customWidth="1"/>
    <col min="3" max="3" width="5.42578125" style="54" customWidth="1"/>
    <col min="4" max="4" width="9.42578125" style="54" customWidth="1"/>
    <col min="5" max="5" width="5.42578125" style="54" customWidth="1"/>
    <col min="6" max="7" width="7.28515625" style="54" customWidth="1"/>
    <col min="8" max="8" width="9.5703125" style="54" customWidth="1"/>
    <col min="9" max="11" width="7.28515625" style="54" customWidth="1"/>
    <col min="12" max="12" width="6.85546875" style="54" customWidth="1"/>
    <col min="13" max="13" width="6.140625" style="54" customWidth="1"/>
    <col min="14" max="14" width="9.5703125" style="54" customWidth="1"/>
    <col min="15" max="15" width="6.140625" style="54" customWidth="1"/>
    <col min="16" max="17" width="7.28515625" style="54" customWidth="1"/>
    <col min="18" max="19" width="6.85546875" style="54" customWidth="1"/>
    <col min="20" max="20" width="10" style="54" customWidth="1"/>
    <col min="21" max="21" width="6.85546875" style="54" customWidth="1"/>
    <col min="22" max="23" width="7.28515625" style="53" customWidth="1"/>
    <col min="24" max="194" width="9.140625" style="53"/>
    <col min="195" max="195" width="39.85546875" style="53" customWidth="1"/>
    <col min="196" max="215" width="6.7109375" style="53" customWidth="1"/>
    <col min="216" max="16384" width="9.140625" style="53"/>
  </cols>
  <sheetData>
    <row r="1" spans="1:21" ht="24" customHeight="1" thickTop="1" thickBot="1" x14ac:dyDescent="0.3">
      <c r="A1" s="953" t="s">
        <v>563</v>
      </c>
      <c r="B1" s="954"/>
      <c r="C1" s="954"/>
      <c r="D1" s="954"/>
      <c r="E1" s="954"/>
      <c r="F1" s="954"/>
      <c r="G1" s="954"/>
      <c r="H1" s="954"/>
      <c r="I1" s="954"/>
      <c r="J1" s="954"/>
      <c r="K1" s="954"/>
      <c r="L1" s="954"/>
      <c r="M1" s="954"/>
      <c r="N1" s="954"/>
      <c r="O1" s="954"/>
      <c r="P1" s="954"/>
      <c r="Q1" s="954"/>
      <c r="R1" s="954"/>
      <c r="S1" s="954"/>
      <c r="T1" s="954"/>
      <c r="U1" s="978"/>
    </row>
    <row r="2" spans="1:21" s="56" customFormat="1" ht="77.25" customHeight="1" thickTop="1" thickBot="1" x14ac:dyDescent="0.3">
      <c r="A2" s="331"/>
      <c r="B2" s="975" t="s">
        <v>132</v>
      </c>
      <c r="C2" s="975"/>
      <c r="D2" s="975"/>
      <c r="E2" s="975"/>
      <c r="F2" s="975" t="s">
        <v>242</v>
      </c>
      <c r="G2" s="975"/>
      <c r="H2" s="975"/>
      <c r="I2" s="975"/>
      <c r="J2" s="975" t="s">
        <v>234</v>
      </c>
      <c r="K2" s="975"/>
      <c r="L2" s="975" t="s">
        <v>247</v>
      </c>
      <c r="M2" s="975"/>
      <c r="N2" s="975"/>
      <c r="O2" s="975"/>
      <c r="P2" s="975" t="s">
        <v>235</v>
      </c>
      <c r="Q2" s="975"/>
      <c r="R2" s="975" t="s">
        <v>125</v>
      </c>
      <c r="S2" s="975"/>
      <c r="T2" s="975"/>
      <c r="U2" s="975"/>
    </row>
    <row r="3" spans="1:21" s="57" customFormat="1" ht="39.75" customHeight="1" thickTop="1" thickBot="1" x14ac:dyDescent="0.25">
      <c r="A3" s="332"/>
      <c r="B3" s="333" t="s">
        <v>142</v>
      </c>
      <c r="C3" s="333" t="s">
        <v>7</v>
      </c>
      <c r="D3" s="330" t="s">
        <v>344</v>
      </c>
      <c r="E3" s="333" t="s">
        <v>126</v>
      </c>
      <c r="F3" s="333" t="s">
        <v>142</v>
      </c>
      <c r="G3" s="333" t="s">
        <v>7</v>
      </c>
      <c r="H3" s="330" t="s">
        <v>344</v>
      </c>
      <c r="I3" s="333" t="s">
        <v>126</v>
      </c>
      <c r="J3" s="333" t="s">
        <v>7</v>
      </c>
      <c r="K3" s="333" t="s">
        <v>126</v>
      </c>
      <c r="L3" s="333" t="s">
        <v>142</v>
      </c>
      <c r="M3" s="333" t="s">
        <v>7</v>
      </c>
      <c r="N3" s="330" t="s">
        <v>344</v>
      </c>
      <c r="O3" s="333" t="s">
        <v>126</v>
      </c>
      <c r="P3" s="333" t="s">
        <v>7</v>
      </c>
      <c r="Q3" s="333" t="s">
        <v>126</v>
      </c>
      <c r="R3" s="333" t="s">
        <v>142</v>
      </c>
      <c r="S3" s="333" t="s">
        <v>7</v>
      </c>
      <c r="T3" s="330" t="s">
        <v>344</v>
      </c>
      <c r="U3" s="333" t="s">
        <v>126</v>
      </c>
    </row>
    <row r="4" spans="1:21" s="57" customFormat="1" ht="16.5" customHeight="1" thickTop="1" thickBot="1" x14ac:dyDescent="0.3">
      <c r="A4" s="345" t="s">
        <v>133</v>
      </c>
      <c r="B4" s="319">
        <v>0</v>
      </c>
      <c r="C4" s="319">
        <v>0</v>
      </c>
      <c r="D4" s="319">
        <v>0</v>
      </c>
      <c r="E4" s="319">
        <v>0</v>
      </c>
      <c r="F4" s="321">
        <v>0</v>
      </c>
      <c r="G4" s="321">
        <v>1</v>
      </c>
      <c r="H4" s="321">
        <v>0</v>
      </c>
      <c r="I4" s="321">
        <v>1</v>
      </c>
      <c r="J4" s="335">
        <v>0</v>
      </c>
      <c r="K4" s="335">
        <v>0</v>
      </c>
      <c r="L4" s="334">
        <v>0</v>
      </c>
      <c r="M4" s="334">
        <v>1</v>
      </c>
      <c r="N4" s="334">
        <v>0</v>
      </c>
      <c r="O4" s="334">
        <v>1</v>
      </c>
      <c r="P4" s="335">
        <v>0</v>
      </c>
      <c r="Q4" s="335">
        <v>0</v>
      </c>
      <c r="R4" s="334">
        <v>0</v>
      </c>
      <c r="S4" s="334">
        <v>2</v>
      </c>
      <c r="T4" s="334">
        <v>0</v>
      </c>
      <c r="U4" s="334">
        <v>2</v>
      </c>
    </row>
    <row r="5" spans="1:21" s="57" customFormat="1" ht="16.5" customHeight="1" thickTop="1" thickBot="1" x14ac:dyDescent="0.3">
      <c r="A5" s="345" t="s">
        <v>29</v>
      </c>
      <c r="B5" s="319">
        <v>0</v>
      </c>
      <c r="C5" s="319">
        <v>2</v>
      </c>
      <c r="D5" s="319">
        <v>0</v>
      </c>
      <c r="E5" s="319">
        <v>2</v>
      </c>
      <c r="F5" s="321">
        <v>0</v>
      </c>
      <c r="G5" s="321">
        <v>62</v>
      </c>
      <c r="H5" s="321">
        <v>6</v>
      </c>
      <c r="I5" s="321">
        <v>68</v>
      </c>
      <c r="J5" s="335">
        <v>0</v>
      </c>
      <c r="K5" s="335">
        <v>0</v>
      </c>
      <c r="L5" s="334">
        <v>0</v>
      </c>
      <c r="M5" s="334">
        <v>9</v>
      </c>
      <c r="N5" s="334">
        <v>4</v>
      </c>
      <c r="O5" s="334">
        <v>13</v>
      </c>
      <c r="P5" s="335">
        <v>0</v>
      </c>
      <c r="Q5" s="335">
        <v>0</v>
      </c>
      <c r="R5" s="334">
        <v>0</v>
      </c>
      <c r="S5" s="334">
        <v>73</v>
      </c>
      <c r="T5" s="334">
        <v>10</v>
      </c>
      <c r="U5" s="334">
        <v>83</v>
      </c>
    </row>
    <row r="6" spans="1:21" s="57" customFormat="1" ht="16.5" customHeight="1" thickTop="1" thickBot="1" x14ac:dyDescent="0.3">
      <c r="A6" s="345" t="s">
        <v>30</v>
      </c>
      <c r="B6" s="319">
        <v>0</v>
      </c>
      <c r="C6" s="319">
        <v>9</v>
      </c>
      <c r="D6" s="319">
        <v>2</v>
      </c>
      <c r="E6" s="319">
        <v>11</v>
      </c>
      <c r="F6" s="321">
        <v>15</v>
      </c>
      <c r="G6" s="321">
        <v>237</v>
      </c>
      <c r="H6" s="321">
        <v>52</v>
      </c>
      <c r="I6" s="321">
        <v>304</v>
      </c>
      <c r="J6" s="335">
        <v>0</v>
      </c>
      <c r="K6" s="335">
        <v>0</v>
      </c>
      <c r="L6" s="334">
        <v>0</v>
      </c>
      <c r="M6" s="334">
        <v>54</v>
      </c>
      <c r="N6" s="334">
        <v>34</v>
      </c>
      <c r="O6" s="334">
        <v>88</v>
      </c>
      <c r="P6" s="335">
        <v>1</v>
      </c>
      <c r="Q6" s="335">
        <v>1</v>
      </c>
      <c r="R6" s="334">
        <v>15</v>
      </c>
      <c r="S6" s="334">
        <v>301</v>
      </c>
      <c r="T6" s="334">
        <v>88</v>
      </c>
      <c r="U6" s="334">
        <v>404</v>
      </c>
    </row>
    <row r="7" spans="1:21" s="57" customFormat="1" ht="16.5" customHeight="1" thickTop="1" thickBot="1" x14ac:dyDescent="0.3">
      <c r="A7" s="345" t="s">
        <v>47</v>
      </c>
      <c r="B7" s="319">
        <v>0</v>
      </c>
      <c r="C7" s="319">
        <v>0</v>
      </c>
      <c r="D7" s="319">
        <v>1</v>
      </c>
      <c r="E7" s="319">
        <v>1</v>
      </c>
      <c r="F7" s="321">
        <v>0</v>
      </c>
      <c r="G7" s="321">
        <v>17</v>
      </c>
      <c r="H7" s="321">
        <v>26</v>
      </c>
      <c r="I7" s="321">
        <v>43</v>
      </c>
      <c r="J7" s="335">
        <v>0</v>
      </c>
      <c r="K7" s="335">
        <v>0</v>
      </c>
      <c r="L7" s="334">
        <v>0</v>
      </c>
      <c r="M7" s="334">
        <v>1</v>
      </c>
      <c r="N7" s="334">
        <v>7</v>
      </c>
      <c r="O7" s="334">
        <v>8</v>
      </c>
      <c r="P7" s="335">
        <v>0</v>
      </c>
      <c r="Q7" s="335">
        <v>0</v>
      </c>
      <c r="R7" s="334">
        <v>0</v>
      </c>
      <c r="S7" s="334">
        <v>18</v>
      </c>
      <c r="T7" s="334">
        <v>34</v>
      </c>
      <c r="U7" s="334">
        <v>52</v>
      </c>
    </row>
    <row r="8" spans="1:21" s="57" customFormat="1" ht="16.5" customHeight="1" thickTop="1" thickBot="1" x14ac:dyDescent="0.3">
      <c r="A8" s="345" t="s">
        <v>48</v>
      </c>
      <c r="B8" s="319">
        <v>2</v>
      </c>
      <c r="C8" s="319">
        <v>9</v>
      </c>
      <c r="D8" s="319">
        <v>11</v>
      </c>
      <c r="E8" s="319">
        <v>22</v>
      </c>
      <c r="F8" s="321">
        <v>59</v>
      </c>
      <c r="G8" s="321">
        <v>434</v>
      </c>
      <c r="H8" s="321">
        <v>856</v>
      </c>
      <c r="I8" s="321">
        <v>1349</v>
      </c>
      <c r="J8" s="335">
        <v>0</v>
      </c>
      <c r="K8" s="335">
        <v>0</v>
      </c>
      <c r="L8" s="334">
        <v>0</v>
      </c>
      <c r="M8" s="334">
        <v>6</v>
      </c>
      <c r="N8" s="334">
        <v>32</v>
      </c>
      <c r="O8" s="334">
        <v>38</v>
      </c>
      <c r="P8" s="335">
        <v>0</v>
      </c>
      <c r="Q8" s="335">
        <v>0</v>
      </c>
      <c r="R8" s="334">
        <v>61</v>
      </c>
      <c r="S8" s="334">
        <v>449</v>
      </c>
      <c r="T8" s="334">
        <v>899</v>
      </c>
      <c r="U8" s="334">
        <v>1409</v>
      </c>
    </row>
    <row r="9" spans="1:21" s="57" customFormat="1" ht="16.5" customHeight="1" thickTop="1" thickBot="1" x14ac:dyDescent="0.3">
      <c r="A9" s="345" t="s">
        <v>134</v>
      </c>
      <c r="B9" s="319">
        <v>0</v>
      </c>
      <c r="C9" s="319">
        <v>1</v>
      </c>
      <c r="D9" s="319">
        <v>0</v>
      </c>
      <c r="E9" s="319">
        <v>1</v>
      </c>
      <c r="F9" s="321">
        <v>3</v>
      </c>
      <c r="G9" s="321">
        <v>44</v>
      </c>
      <c r="H9" s="321">
        <v>63</v>
      </c>
      <c r="I9" s="321">
        <v>110</v>
      </c>
      <c r="J9" s="335">
        <v>0</v>
      </c>
      <c r="K9" s="335">
        <v>0</v>
      </c>
      <c r="L9" s="334">
        <v>1</v>
      </c>
      <c r="M9" s="334">
        <v>2</v>
      </c>
      <c r="N9" s="334">
        <v>0</v>
      </c>
      <c r="O9" s="334">
        <v>3</v>
      </c>
      <c r="P9" s="335">
        <v>0</v>
      </c>
      <c r="Q9" s="335">
        <v>0</v>
      </c>
      <c r="R9" s="334">
        <v>4</v>
      </c>
      <c r="S9" s="334">
        <v>47</v>
      </c>
      <c r="T9" s="334">
        <v>63</v>
      </c>
      <c r="U9" s="334">
        <v>114</v>
      </c>
    </row>
    <row r="10" spans="1:21" s="57" customFormat="1" ht="16.5" customHeight="1" thickTop="1" thickBot="1" x14ac:dyDescent="0.3">
      <c r="A10" s="345" t="s">
        <v>51</v>
      </c>
      <c r="B10" s="319">
        <v>0</v>
      </c>
      <c r="C10" s="319">
        <v>0</v>
      </c>
      <c r="D10" s="319">
        <v>1</v>
      </c>
      <c r="E10" s="319">
        <v>1</v>
      </c>
      <c r="F10" s="321">
        <v>0</v>
      </c>
      <c r="G10" s="321">
        <v>5</v>
      </c>
      <c r="H10" s="321">
        <v>6</v>
      </c>
      <c r="I10" s="321">
        <v>11</v>
      </c>
      <c r="J10" s="335">
        <v>0</v>
      </c>
      <c r="K10" s="335">
        <v>0</v>
      </c>
      <c r="L10" s="334">
        <v>0</v>
      </c>
      <c r="M10" s="334">
        <v>0</v>
      </c>
      <c r="N10" s="334">
        <v>4</v>
      </c>
      <c r="O10" s="334">
        <v>4</v>
      </c>
      <c r="P10" s="335">
        <v>0</v>
      </c>
      <c r="Q10" s="335">
        <v>0</v>
      </c>
      <c r="R10" s="334">
        <v>0</v>
      </c>
      <c r="S10" s="334">
        <v>5</v>
      </c>
      <c r="T10" s="334">
        <v>11</v>
      </c>
      <c r="U10" s="334">
        <v>16</v>
      </c>
    </row>
    <row r="11" spans="1:21" s="57" customFormat="1" ht="16.5" customHeight="1" thickTop="1" thickBot="1" x14ac:dyDescent="0.3">
      <c r="A11" s="345" t="s">
        <v>52</v>
      </c>
      <c r="B11" s="319">
        <v>0</v>
      </c>
      <c r="C11" s="319">
        <v>0</v>
      </c>
      <c r="D11" s="319">
        <v>0</v>
      </c>
      <c r="E11" s="319">
        <v>0</v>
      </c>
      <c r="F11" s="321">
        <v>0</v>
      </c>
      <c r="G11" s="321">
        <v>3</v>
      </c>
      <c r="H11" s="321">
        <v>21</v>
      </c>
      <c r="I11" s="321">
        <v>24</v>
      </c>
      <c r="J11" s="335">
        <v>0</v>
      </c>
      <c r="K11" s="335">
        <v>0</v>
      </c>
      <c r="L11" s="334">
        <v>0</v>
      </c>
      <c r="M11" s="334">
        <v>3</v>
      </c>
      <c r="N11" s="334">
        <v>4</v>
      </c>
      <c r="O11" s="334">
        <v>7</v>
      </c>
      <c r="P11" s="335">
        <v>0</v>
      </c>
      <c r="Q11" s="335">
        <v>0</v>
      </c>
      <c r="R11" s="334">
        <v>0</v>
      </c>
      <c r="S11" s="334">
        <v>6</v>
      </c>
      <c r="T11" s="334">
        <v>25</v>
      </c>
      <c r="U11" s="334">
        <v>31</v>
      </c>
    </row>
    <row r="12" spans="1:21" s="57" customFormat="1" ht="16.5" customHeight="1" thickTop="1" thickBot="1" x14ac:dyDescent="0.3">
      <c r="A12" s="345" t="s">
        <v>135</v>
      </c>
      <c r="B12" s="319">
        <v>0</v>
      </c>
      <c r="C12" s="319">
        <v>0</v>
      </c>
      <c r="D12" s="319">
        <v>1</v>
      </c>
      <c r="E12" s="319">
        <v>1</v>
      </c>
      <c r="F12" s="321">
        <v>0</v>
      </c>
      <c r="G12" s="321">
        <v>2</v>
      </c>
      <c r="H12" s="321">
        <v>2</v>
      </c>
      <c r="I12" s="321">
        <v>4</v>
      </c>
      <c r="J12" s="335">
        <v>0</v>
      </c>
      <c r="K12" s="335">
        <v>0</v>
      </c>
      <c r="L12" s="334">
        <v>0</v>
      </c>
      <c r="M12" s="334">
        <v>1</v>
      </c>
      <c r="N12" s="334">
        <v>0</v>
      </c>
      <c r="O12" s="334">
        <v>1</v>
      </c>
      <c r="P12" s="335">
        <v>0</v>
      </c>
      <c r="Q12" s="335">
        <v>0</v>
      </c>
      <c r="R12" s="334">
        <v>0</v>
      </c>
      <c r="S12" s="334">
        <v>3</v>
      </c>
      <c r="T12" s="334">
        <v>3</v>
      </c>
      <c r="U12" s="334">
        <v>6</v>
      </c>
    </row>
    <row r="13" spans="1:21" s="57" customFormat="1" ht="16.5" customHeight="1" thickTop="1" thickBot="1" x14ac:dyDescent="0.3">
      <c r="A13" s="345" t="s">
        <v>248</v>
      </c>
      <c r="B13" s="319">
        <v>0</v>
      </c>
      <c r="C13" s="319">
        <v>0</v>
      </c>
      <c r="D13" s="319">
        <v>0</v>
      </c>
      <c r="E13" s="319">
        <v>0</v>
      </c>
      <c r="F13" s="321">
        <v>0</v>
      </c>
      <c r="G13" s="321">
        <v>2</v>
      </c>
      <c r="H13" s="321">
        <v>3</v>
      </c>
      <c r="I13" s="321">
        <v>5</v>
      </c>
      <c r="J13" s="335">
        <v>0</v>
      </c>
      <c r="K13" s="335">
        <v>0</v>
      </c>
      <c r="L13" s="334">
        <v>0</v>
      </c>
      <c r="M13" s="334">
        <v>0</v>
      </c>
      <c r="N13" s="334">
        <v>2</v>
      </c>
      <c r="O13" s="334">
        <v>2</v>
      </c>
      <c r="P13" s="335">
        <v>0</v>
      </c>
      <c r="Q13" s="335">
        <v>0</v>
      </c>
      <c r="R13" s="334">
        <v>0</v>
      </c>
      <c r="S13" s="334">
        <v>2</v>
      </c>
      <c r="T13" s="334">
        <v>5</v>
      </c>
      <c r="U13" s="334">
        <v>7</v>
      </c>
    </row>
    <row r="14" spans="1:21" s="57" customFormat="1" ht="16.5" customHeight="1" thickTop="1" thickBot="1" x14ac:dyDescent="0.3">
      <c r="A14" s="345" t="s">
        <v>55</v>
      </c>
      <c r="B14" s="319">
        <v>0</v>
      </c>
      <c r="C14" s="319">
        <v>1</v>
      </c>
      <c r="D14" s="319">
        <v>1</v>
      </c>
      <c r="E14" s="319">
        <v>2</v>
      </c>
      <c r="F14" s="321">
        <v>1</v>
      </c>
      <c r="G14" s="321">
        <v>14</v>
      </c>
      <c r="H14" s="321">
        <v>33</v>
      </c>
      <c r="I14" s="321">
        <v>48</v>
      </c>
      <c r="J14" s="335">
        <v>0</v>
      </c>
      <c r="K14" s="335">
        <v>0</v>
      </c>
      <c r="L14" s="334">
        <v>0</v>
      </c>
      <c r="M14" s="334">
        <v>7</v>
      </c>
      <c r="N14" s="334">
        <v>48</v>
      </c>
      <c r="O14" s="334">
        <v>55</v>
      </c>
      <c r="P14" s="335">
        <v>0</v>
      </c>
      <c r="Q14" s="335">
        <v>0</v>
      </c>
      <c r="R14" s="334">
        <v>1</v>
      </c>
      <c r="S14" s="334">
        <v>22</v>
      </c>
      <c r="T14" s="334">
        <v>82</v>
      </c>
      <c r="U14" s="334">
        <v>105</v>
      </c>
    </row>
    <row r="15" spans="1:21" s="57" customFormat="1" ht="16.5" customHeight="1" thickTop="1" thickBot="1" x14ac:dyDescent="0.3">
      <c r="A15" s="345" t="s">
        <v>50</v>
      </c>
      <c r="B15" s="319">
        <v>0</v>
      </c>
      <c r="C15" s="319">
        <v>0</v>
      </c>
      <c r="D15" s="319">
        <v>0</v>
      </c>
      <c r="E15" s="319">
        <v>0</v>
      </c>
      <c r="F15" s="321">
        <v>1</v>
      </c>
      <c r="G15" s="321">
        <v>2</v>
      </c>
      <c r="H15" s="321">
        <v>12</v>
      </c>
      <c r="I15" s="321">
        <v>15</v>
      </c>
      <c r="J15" s="335">
        <v>0</v>
      </c>
      <c r="K15" s="335">
        <v>0</v>
      </c>
      <c r="L15" s="334">
        <v>0</v>
      </c>
      <c r="M15" s="334">
        <v>0</v>
      </c>
      <c r="N15" s="334">
        <v>0</v>
      </c>
      <c r="O15" s="334">
        <v>0</v>
      </c>
      <c r="P15" s="335">
        <v>0</v>
      </c>
      <c r="Q15" s="335">
        <v>0</v>
      </c>
      <c r="R15" s="334">
        <v>1</v>
      </c>
      <c r="S15" s="334">
        <v>2</v>
      </c>
      <c r="T15" s="334">
        <v>12</v>
      </c>
      <c r="U15" s="334">
        <v>15</v>
      </c>
    </row>
    <row r="16" spans="1:21" s="55" customFormat="1" ht="16.5" customHeight="1" thickTop="1" thickBot="1" x14ac:dyDescent="0.3">
      <c r="A16" s="346" t="s">
        <v>130</v>
      </c>
      <c r="B16" s="516">
        <v>2</v>
      </c>
      <c r="C16" s="516">
        <v>22</v>
      </c>
      <c r="D16" s="516">
        <v>17</v>
      </c>
      <c r="E16" s="516">
        <v>41</v>
      </c>
      <c r="F16" s="517">
        <v>79</v>
      </c>
      <c r="G16" s="517">
        <v>823</v>
      </c>
      <c r="H16" s="517">
        <v>1080</v>
      </c>
      <c r="I16" s="517">
        <v>1982</v>
      </c>
      <c r="J16" s="516">
        <v>0</v>
      </c>
      <c r="K16" s="516">
        <v>0</v>
      </c>
      <c r="L16" s="517">
        <v>1</v>
      </c>
      <c r="M16" s="517">
        <v>84</v>
      </c>
      <c r="N16" s="517">
        <v>135</v>
      </c>
      <c r="O16" s="517">
        <v>220</v>
      </c>
      <c r="P16" s="516">
        <v>1</v>
      </c>
      <c r="Q16" s="516">
        <v>1</v>
      </c>
      <c r="R16" s="517">
        <v>82</v>
      </c>
      <c r="S16" s="517">
        <v>930</v>
      </c>
      <c r="T16" s="517">
        <v>1232</v>
      </c>
      <c r="U16" s="517">
        <v>2244</v>
      </c>
    </row>
    <row r="17" spans="1:1" ht="9.75" customHeight="1" thickTop="1" x14ac:dyDescent="0.25">
      <c r="A17" s="18"/>
    </row>
    <row r="18" spans="1:1" ht="16.5" customHeight="1" x14ac:dyDescent="0.25">
      <c r="A18" s="463" t="s">
        <v>464</v>
      </c>
    </row>
  </sheetData>
  <mergeCells count="7">
    <mergeCell ref="A1:U1"/>
    <mergeCell ref="J2:K2"/>
    <mergeCell ref="L2:O2"/>
    <mergeCell ref="P2:Q2"/>
    <mergeCell ref="R2:U2"/>
    <mergeCell ref="B2:E2"/>
    <mergeCell ref="F2:I2"/>
  </mergeCells>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&amp;R&amp;[29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showGridLines="0" view="pageBreakPreview" zoomScaleNormal="100" zoomScaleSheetLayoutView="100" workbookViewId="0">
      <selection sqref="A1:F1"/>
    </sheetView>
  </sheetViews>
  <sheetFormatPr defaultColWidth="9.140625" defaultRowHeight="12" x14ac:dyDescent="0.2"/>
  <cols>
    <col min="1" max="1" width="74.140625" style="7" customWidth="1"/>
    <col min="2" max="3" width="10.140625" style="7" customWidth="1"/>
    <col min="4" max="5" width="9.7109375" style="7" customWidth="1"/>
    <col min="6" max="6" width="18.42578125" style="7" customWidth="1"/>
    <col min="7" max="8" width="13.7109375" style="7" customWidth="1"/>
    <col min="9" max="16384" width="9.140625" style="7"/>
  </cols>
  <sheetData>
    <row r="1" spans="1:14" s="6" customFormat="1" ht="22.5" customHeight="1" thickTop="1" thickBot="1" x14ac:dyDescent="0.2">
      <c r="A1" s="973" t="s">
        <v>564</v>
      </c>
      <c r="B1" s="973"/>
      <c r="C1" s="973"/>
      <c r="D1" s="973"/>
      <c r="E1" s="973"/>
      <c r="F1" s="973"/>
      <c r="G1" s="5"/>
      <c r="H1" s="5"/>
      <c r="I1" s="5"/>
      <c r="J1" s="5"/>
      <c r="K1" s="5"/>
      <c r="L1" s="5"/>
      <c r="M1" s="5"/>
      <c r="N1" s="5"/>
    </row>
    <row r="2" spans="1:14" ht="61.5" customHeight="1" thickTop="1" thickBot="1" x14ac:dyDescent="0.25">
      <c r="A2" s="572"/>
      <c r="B2" s="975" t="s">
        <v>522</v>
      </c>
      <c r="C2" s="975"/>
      <c r="D2" s="975" t="s">
        <v>523</v>
      </c>
      <c r="E2" s="975"/>
      <c r="F2" s="523" t="s">
        <v>524</v>
      </c>
    </row>
    <row r="3" spans="1:14" s="126" customFormat="1" ht="16.5" thickTop="1" thickBot="1" x14ac:dyDescent="0.25">
      <c r="A3" s="336" t="s">
        <v>269</v>
      </c>
      <c r="B3" s="524" t="s">
        <v>114</v>
      </c>
      <c r="C3" s="524" t="s">
        <v>322</v>
      </c>
      <c r="D3" s="524" t="s">
        <v>114</v>
      </c>
      <c r="E3" s="524" t="s">
        <v>322</v>
      </c>
      <c r="F3" s="524" t="s">
        <v>114</v>
      </c>
    </row>
    <row r="4" spans="1:14" s="338" customFormat="1" ht="16.5" thickTop="1" thickBot="1" x14ac:dyDescent="0.25">
      <c r="A4" s="337" t="s">
        <v>261</v>
      </c>
      <c r="B4" s="573">
        <v>373</v>
      </c>
      <c r="C4" s="574">
        <f>(B4/F4)*100</f>
        <v>18.696741854636592</v>
      </c>
      <c r="D4" s="397">
        <v>124</v>
      </c>
      <c r="E4" s="575">
        <f>(D4/F4)*100</f>
        <v>6.2155388471177941</v>
      </c>
      <c r="F4" s="399">
        <v>1995</v>
      </c>
    </row>
    <row r="5" spans="1:14" s="340" customFormat="1" ht="16.5" thickTop="1" thickBot="1" x14ac:dyDescent="0.25">
      <c r="A5" s="339" t="s">
        <v>255</v>
      </c>
      <c r="B5" s="576">
        <v>428</v>
      </c>
      <c r="C5" s="577">
        <f t="shared" ref="C5:C12" si="0">(B5/F5)*100</f>
        <v>17.306914678528106</v>
      </c>
      <c r="D5" s="401">
        <v>180</v>
      </c>
      <c r="E5" s="578">
        <f t="shared" ref="E5:E12" si="1">(D5/F5)*100</f>
        <v>7.2786089769510713</v>
      </c>
      <c r="F5" s="403">
        <v>2473</v>
      </c>
    </row>
    <row r="6" spans="1:14" s="338" customFormat="1" ht="16.5" thickTop="1" thickBot="1" x14ac:dyDescent="0.25">
      <c r="A6" s="337" t="s">
        <v>264</v>
      </c>
      <c r="B6" s="573">
        <v>268</v>
      </c>
      <c r="C6" s="574">
        <f t="shared" si="0"/>
        <v>16.492307692307691</v>
      </c>
      <c r="D6" s="397">
        <v>121</v>
      </c>
      <c r="E6" s="575">
        <f t="shared" si="1"/>
        <v>7.4461538461538463</v>
      </c>
      <c r="F6" s="399">
        <v>1625</v>
      </c>
    </row>
    <row r="7" spans="1:14" s="340" customFormat="1" ht="16.5" thickTop="1" thickBot="1" x14ac:dyDescent="0.25">
      <c r="A7" s="339" t="s">
        <v>256</v>
      </c>
      <c r="B7" s="576">
        <v>522</v>
      </c>
      <c r="C7" s="577">
        <f t="shared" si="0"/>
        <v>17.019889142484512</v>
      </c>
      <c r="D7" s="401">
        <v>254</v>
      </c>
      <c r="E7" s="578">
        <f t="shared" si="1"/>
        <v>8.281708509944572</v>
      </c>
      <c r="F7" s="403">
        <v>3067</v>
      </c>
    </row>
    <row r="8" spans="1:14" s="338" customFormat="1" ht="16.5" thickTop="1" thickBot="1" x14ac:dyDescent="0.25">
      <c r="A8" s="337" t="s">
        <v>262</v>
      </c>
      <c r="B8" s="573">
        <v>569</v>
      </c>
      <c r="C8" s="574">
        <f t="shared" si="0"/>
        <v>21.263079222720478</v>
      </c>
      <c r="D8" s="397">
        <v>171</v>
      </c>
      <c r="E8" s="575">
        <f t="shared" si="1"/>
        <v>6.3901345291479821</v>
      </c>
      <c r="F8" s="399">
        <v>2676</v>
      </c>
    </row>
    <row r="9" spans="1:14" s="340" customFormat="1" ht="16.5" thickTop="1" thickBot="1" x14ac:dyDescent="0.25">
      <c r="A9" s="339" t="s">
        <v>257</v>
      </c>
      <c r="B9" s="576">
        <v>225</v>
      </c>
      <c r="C9" s="577">
        <f t="shared" si="0"/>
        <v>21.844660194174757</v>
      </c>
      <c r="D9" s="401">
        <v>31</v>
      </c>
      <c r="E9" s="578">
        <f t="shared" si="1"/>
        <v>3.0097087378640777</v>
      </c>
      <c r="F9" s="403">
        <v>1030</v>
      </c>
      <c r="J9" s="341"/>
    </row>
    <row r="10" spans="1:14" s="338" customFormat="1" ht="16.5" thickTop="1" thickBot="1" x14ac:dyDescent="0.25">
      <c r="A10" s="337" t="s">
        <v>260</v>
      </c>
      <c r="B10" s="573">
        <v>536</v>
      </c>
      <c r="C10" s="574">
        <f t="shared" si="0"/>
        <v>21.194147884539344</v>
      </c>
      <c r="D10" s="397">
        <v>156</v>
      </c>
      <c r="E10" s="575">
        <f t="shared" si="1"/>
        <v>6.1684460260972722</v>
      </c>
      <c r="F10" s="399">
        <v>2529</v>
      </c>
    </row>
    <row r="11" spans="1:14" s="340" customFormat="1" ht="16.5" thickTop="1" thickBot="1" x14ac:dyDescent="0.25">
      <c r="A11" s="339" t="s">
        <v>263</v>
      </c>
      <c r="B11" s="576">
        <v>661</v>
      </c>
      <c r="C11" s="577">
        <f t="shared" si="0"/>
        <v>22.864060878588724</v>
      </c>
      <c r="D11" s="401">
        <v>192</v>
      </c>
      <c r="E11" s="578">
        <f t="shared" si="1"/>
        <v>6.6413005880318234</v>
      </c>
      <c r="F11" s="403">
        <v>2891</v>
      </c>
    </row>
    <row r="12" spans="1:14" s="338" customFormat="1" ht="16.5" thickTop="1" thickBot="1" x14ac:dyDescent="0.25">
      <c r="A12" s="337" t="s">
        <v>258</v>
      </c>
      <c r="B12" s="573">
        <v>612</v>
      </c>
      <c r="C12" s="574">
        <f t="shared" si="0"/>
        <v>26.153846153846157</v>
      </c>
      <c r="D12" s="397">
        <v>142</v>
      </c>
      <c r="E12" s="575">
        <f t="shared" si="1"/>
        <v>6.0683760683760681</v>
      </c>
      <c r="F12" s="399">
        <v>2340</v>
      </c>
    </row>
    <row r="13" spans="1:14" s="340" customFormat="1" ht="16.5" thickTop="1" thickBot="1" x14ac:dyDescent="0.25">
      <c r="A13" s="342" t="s">
        <v>111</v>
      </c>
      <c r="B13" s="579">
        <v>4194</v>
      </c>
      <c r="C13" s="580">
        <f>(B13/F13)</f>
        <v>0.20333559584989819</v>
      </c>
      <c r="D13" s="579">
        <v>1371</v>
      </c>
      <c r="E13" s="580">
        <f>D13/F13</f>
        <v>6.646950450887229E-2</v>
      </c>
      <c r="F13" s="579">
        <v>20626</v>
      </c>
    </row>
    <row r="14" spans="1:14" s="8" customFormat="1" ht="55.5" customHeight="1" thickTop="1" thickBot="1" x14ac:dyDescent="0.25">
      <c r="A14" s="979" t="s">
        <v>526</v>
      </c>
      <c r="B14" s="980"/>
      <c r="C14" s="980"/>
      <c r="D14" s="980"/>
      <c r="E14" s="980"/>
      <c r="F14" s="980"/>
    </row>
    <row r="15" spans="1:14" ht="19.5" customHeight="1" thickTop="1" x14ac:dyDescent="0.2"/>
    <row r="16" spans="1:14" x14ac:dyDescent="0.2">
      <c r="D16" s="340"/>
    </row>
    <row r="17" spans="4:4" x14ac:dyDescent="0.2">
      <c r="D17" s="340"/>
    </row>
  </sheetData>
  <mergeCells count="4">
    <mergeCell ref="B2:C2"/>
    <mergeCell ref="D2:E2"/>
    <mergeCell ref="A1:F1"/>
    <mergeCell ref="A14:F14"/>
  </mergeCells>
  <printOptions horizontalCentered="1"/>
  <pageMargins left="0.70866141732283472" right="0.70866141732283472" top="0.39370078740157483" bottom="0.31496062992125984" header="0" footer="0"/>
  <pageSetup paperSize="9" scale="99" orientation="landscape" r:id="rId1"/>
  <headerFooter>
    <oddFooter>&amp;R&amp;[30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showGridLines="0" view="pageBreakPreview" zoomScaleNormal="100" zoomScaleSheetLayoutView="100" workbookViewId="0">
      <selection sqref="A1:G1"/>
    </sheetView>
  </sheetViews>
  <sheetFormatPr defaultColWidth="9.140625" defaultRowHeight="12" x14ac:dyDescent="0.2"/>
  <cols>
    <col min="1" max="1" width="28.28515625" style="58" customWidth="1"/>
    <col min="2" max="7" width="15.140625" style="59" customWidth="1"/>
    <col min="8" max="16384" width="9.140625" style="59"/>
  </cols>
  <sheetData>
    <row r="1" spans="1:7" s="21" customFormat="1" ht="18" customHeight="1" thickTop="1" thickBot="1" x14ac:dyDescent="0.25">
      <c r="A1" s="973" t="s">
        <v>565</v>
      </c>
      <c r="B1" s="973"/>
      <c r="C1" s="973"/>
      <c r="D1" s="973"/>
      <c r="E1" s="973"/>
      <c r="F1" s="973"/>
      <c r="G1" s="973"/>
    </row>
    <row r="2" spans="1:7" s="21" customFormat="1" ht="59.25" customHeight="1" thickTop="1" thickBot="1" x14ac:dyDescent="0.25">
      <c r="A2" s="581"/>
      <c r="B2" s="523" t="s">
        <v>136</v>
      </c>
      <c r="C2" s="523" t="s">
        <v>137</v>
      </c>
      <c r="D2" s="523" t="s">
        <v>138</v>
      </c>
      <c r="E2" s="523" t="s">
        <v>139</v>
      </c>
      <c r="F2" s="523" t="s">
        <v>140</v>
      </c>
      <c r="G2" s="523" t="s">
        <v>141</v>
      </c>
    </row>
    <row r="3" spans="1:7" s="343" customFormat="1" ht="15.75" customHeight="1" thickTop="1" thickBot="1" x14ac:dyDescent="0.25">
      <c r="A3" s="386" t="s">
        <v>142</v>
      </c>
      <c r="B3" s="397">
        <v>0</v>
      </c>
      <c r="C3" s="397">
        <v>1</v>
      </c>
      <c r="D3" s="397">
        <v>776</v>
      </c>
      <c r="E3" s="397">
        <v>8</v>
      </c>
      <c r="F3" s="397">
        <v>17</v>
      </c>
      <c r="G3" s="397">
        <v>802</v>
      </c>
    </row>
    <row r="4" spans="1:7" s="344" customFormat="1" ht="15.75" customHeight="1" thickTop="1" thickBot="1" x14ac:dyDescent="0.25">
      <c r="A4" s="387" t="s">
        <v>7</v>
      </c>
      <c r="B4" s="401">
        <v>150</v>
      </c>
      <c r="C4" s="401">
        <v>80</v>
      </c>
      <c r="D4" s="401">
        <v>2431</v>
      </c>
      <c r="E4" s="401">
        <v>168</v>
      </c>
      <c r="F4" s="401">
        <v>167</v>
      </c>
      <c r="G4" s="401">
        <v>2996</v>
      </c>
    </row>
    <row r="5" spans="1:7" s="343" customFormat="1" ht="15.75" customHeight="1" thickTop="1" thickBot="1" x14ac:dyDescent="0.25">
      <c r="A5" s="386" t="s">
        <v>143</v>
      </c>
      <c r="B5" s="397">
        <v>1497</v>
      </c>
      <c r="C5" s="397">
        <v>656</v>
      </c>
      <c r="D5" s="397">
        <v>3563</v>
      </c>
      <c r="E5" s="397">
        <v>528</v>
      </c>
      <c r="F5" s="397">
        <v>637</v>
      </c>
      <c r="G5" s="397">
        <v>6881</v>
      </c>
    </row>
    <row r="6" spans="1:7" s="344" customFormat="1" ht="15.75" customHeight="1" thickTop="1" thickBot="1" x14ac:dyDescent="0.25">
      <c r="A6" s="555" t="s">
        <v>63</v>
      </c>
      <c r="B6" s="566">
        <v>1647</v>
      </c>
      <c r="C6" s="566">
        <v>737</v>
      </c>
      <c r="D6" s="566">
        <v>6770</v>
      </c>
      <c r="E6" s="566">
        <v>704</v>
      </c>
      <c r="F6" s="566">
        <v>821</v>
      </c>
      <c r="G6" s="566">
        <v>10679</v>
      </c>
    </row>
    <row r="7" spans="1:7" s="25" customFormat="1" ht="20.25" customHeight="1" thickTop="1" thickBot="1" x14ac:dyDescent="0.25">
      <c r="A7" s="482" t="s">
        <v>464</v>
      </c>
      <c r="B7" s="309"/>
      <c r="C7" s="309"/>
      <c r="D7" s="309"/>
      <c r="E7" s="309"/>
      <c r="F7" s="309"/>
      <c r="G7" s="309"/>
    </row>
    <row r="8" spans="1:7" ht="12.75" thickTop="1" x14ac:dyDescent="0.2"/>
  </sheetData>
  <mergeCells count="1">
    <mergeCell ref="A1:G1"/>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showGridLines="0" view="pageBreakPreview" zoomScaleNormal="100" zoomScaleSheetLayoutView="100" workbookViewId="0">
      <selection sqref="A1:B1"/>
    </sheetView>
  </sheetViews>
  <sheetFormatPr defaultColWidth="64.5703125" defaultRowHeight="14.25" customHeight="1" x14ac:dyDescent="0.2"/>
  <cols>
    <col min="1" max="1" width="64.5703125" style="4" customWidth="1"/>
    <col min="2" max="2" width="9.140625" style="93" customWidth="1"/>
    <col min="3" max="253" width="9.140625" style="4" customWidth="1"/>
    <col min="254" max="16384" width="64.5703125" style="4"/>
  </cols>
  <sheetData>
    <row r="1" spans="1:5" ht="30" customHeight="1" thickTop="1" thickBot="1" x14ac:dyDescent="0.25">
      <c r="A1" s="981" t="s">
        <v>566</v>
      </c>
      <c r="B1" s="981"/>
    </row>
    <row r="2" spans="1:5" ht="33" customHeight="1" thickTop="1" thickBot="1" x14ac:dyDescent="0.25">
      <c r="A2" s="376" t="s">
        <v>144</v>
      </c>
      <c r="B2" s="357">
        <v>2384</v>
      </c>
    </row>
    <row r="3" spans="1:5" s="88" customFormat="1" ht="20.100000000000001" customHeight="1" thickTop="1" thickBot="1" x14ac:dyDescent="0.3">
      <c r="A3" s="336" t="s">
        <v>145</v>
      </c>
      <c r="B3" s="412">
        <f>B5+B6+B7+B8</f>
        <v>9121</v>
      </c>
    </row>
    <row r="4" spans="1:5" ht="20.100000000000001" customHeight="1" thickTop="1" thickBot="1" x14ac:dyDescent="0.25">
      <c r="A4" s="503" t="s">
        <v>146</v>
      </c>
      <c r="B4" s="504"/>
    </row>
    <row r="5" spans="1:5" ht="20.100000000000001" customHeight="1" thickTop="1" thickBot="1" x14ac:dyDescent="0.25">
      <c r="A5" s="505" t="s">
        <v>147</v>
      </c>
      <c r="B5" s="506">
        <v>6140</v>
      </c>
      <c r="E5" s="703"/>
    </row>
    <row r="6" spans="1:5" ht="20.100000000000001" customHeight="1" thickTop="1" thickBot="1" x14ac:dyDescent="0.25">
      <c r="A6" s="505" t="s">
        <v>148</v>
      </c>
      <c r="B6" s="506">
        <v>1290</v>
      </c>
      <c r="E6" s="703"/>
    </row>
    <row r="7" spans="1:5" ht="20.100000000000001" customHeight="1" thickTop="1" thickBot="1" x14ac:dyDescent="0.25">
      <c r="A7" s="505" t="s">
        <v>149</v>
      </c>
      <c r="B7" s="506">
        <v>1176</v>
      </c>
      <c r="E7" s="703"/>
    </row>
    <row r="8" spans="1:5" ht="20.100000000000001" customHeight="1" thickTop="1" thickBot="1" x14ac:dyDescent="0.25">
      <c r="A8" s="505" t="s">
        <v>150</v>
      </c>
      <c r="B8" s="506">
        <v>515</v>
      </c>
      <c r="E8" s="703"/>
    </row>
    <row r="9" spans="1:5" ht="23.25" customHeight="1" thickTop="1" thickBot="1" x14ac:dyDescent="0.25">
      <c r="A9" s="507" t="s">
        <v>151</v>
      </c>
      <c r="B9" s="476">
        <v>1525</v>
      </c>
      <c r="E9" s="703"/>
    </row>
    <row r="10" spans="1:5" ht="21" customHeight="1" thickTop="1" thickBot="1" x14ac:dyDescent="0.25">
      <c r="A10" s="508" t="s">
        <v>152</v>
      </c>
      <c r="B10" s="406">
        <f>B2+B3+B9</f>
        <v>13030</v>
      </c>
      <c r="E10" s="703"/>
    </row>
    <row r="11" spans="1:5" s="84" customFormat="1" ht="30" customHeight="1" thickTop="1" thickBot="1" x14ac:dyDescent="0.25">
      <c r="A11" s="326" t="s">
        <v>464</v>
      </c>
      <c r="B11" s="502"/>
      <c r="E11" s="703"/>
    </row>
    <row r="12" spans="1:5" ht="14.25" customHeight="1" thickTop="1" x14ac:dyDescent="0.2">
      <c r="E12" s="703"/>
    </row>
    <row r="13" spans="1:5" ht="14.25" customHeight="1" x14ac:dyDescent="0.2">
      <c r="E13" s="703"/>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view="pageBreakPreview" zoomScaleNormal="100" zoomScaleSheetLayoutView="100" workbookViewId="0">
      <selection sqref="A1:L1"/>
    </sheetView>
  </sheetViews>
  <sheetFormatPr defaultColWidth="38" defaultRowHeight="20.25" customHeight="1" x14ac:dyDescent="0.2"/>
  <cols>
    <col min="1" max="1" width="49.7109375" style="97" customWidth="1"/>
    <col min="2" max="2" width="11.28515625" style="97" customWidth="1"/>
    <col min="3" max="3" width="10.7109375" style="97" customWidth="1"/>
    <col min="4" max="4" width="10.85546875" style="97" customWidth="1"/>
    <col min="5" max="6" width="10.28515625" style="97" customWidth="1"/>
    <col min="7" max="7" width="10.42578125" style="97" customWidth="1"/>
    <col min="8" max="8" width="9" style="97" customWidth="1"/>
    <col min="9" max="9" width="11.42578125" style="97" customWidth="1"/>
    <col min="10" max="10" width="11.7109375" style="97" customWidth="1"/>
    <col min="11" max="11" width="11.5703125" style="97" customWidth="1"/>
    <col min="12" max="12" width="9" style="97" customWidth="1"/>
    <col min="13" max="13" width="9.5703125" style="102" customWidth="1"/>
    <col min="14" max="14" width="14.42578125" style="96" customWidth="1"/>
    <col min="15" max="18" width="14.42578125" style="97" customWidth="1"/>
    <col min="19" max="16384" width="38" style="97"/>
  </cols>
  <sheetData>
    <row r="1" spans="1:13" ht="20.25" customHeight="1" thickTop="1" thickBot="1" x14ac:dyDescent="0.25">
      <c r="A1" s="973" t="s">
        <v>567</v>
      </c>
      <c r="B1" s="973"/>
      <c r="C1" s="973"/>
      <c r="D1" s="973"/>
      <c r="E1" s="973"/>
      <c r="F1" s="973"/>
      <c r="G1" s="973"/>
      <c r="H1" s="973"/>
      <c r="I1" s="973"/>
      <c r="J1" s="973"/>
      <c r="K1" s="973"/>
      <c r="L1" s="973"/>
      <c r="M1" s="95"/>
    </row>
    <row r="2" spans="1:13" ht="20.25" customHeight="1" thickTop="1" thickBot="1" x14ac:dyDescent="0.25">
      <c r="A2" s="582"/>
      <c r="B2" s="984" t="s">
        <v>312</v>
      </c>
      <c r="C2" s="984"/>
      <c r="D2" s="984"/>
      <c r="E2" s="984"/>
      <c r="F2" s="984"/>
      <c r="G2" s="984"/>
      <c r="H2" s="984"/>
      <c r="I2" s="984"/>
      <c r="J2" s="984"/>
      <c r="K2" s="984"/>
      <c r="L2" s="984"/>
      <c r="M2" s="98"/>
    </row>
    <row r="3" spans="1:13" ht="77.25" customHeight="1" thickTop="1" thickBot="1" x14ac:dyDescent="0.25">
      <c r="A3" s="367" t="s">
        <v>517</v>
      </c>
      <c r="B3" s="347" t="s">
        <v>345</v>
      </c>
      <c r="C3" s="347" t="s">
        <v>346</v>
      </c>
      <c r="D3" s="347" t="s">
        <v>347</v>
      </c>
      <c r="E3" s="347" t="s">
        <v>348</v>
      </c>
      <c r="F3" s="347" t="s">
        <v>349</v>
      </c>
      <c r="G3" s="347" t="s">
        <v>350</v>
      </c>
      <c r="H3" s="347" t="s">
        <v>40</v>
      </c>
      <c r="I3" s="347" t="s">
        <v>41</v>
      </c>
      <c r="J3" s="347" t="s">
        <v>43</v>
      </c>
      <c r="K3" s="347" t="s">
        <v>351</v>
      </c>
      <c r="L3" s="347" t="s">
        <v>516</v>
      </c>
      <c r="M3" s="99"/>
    </row>
    <row r="4" spans="1:13" ht="16.5" thickTop="1" thickBot="1" x14ac:dyDescent="0.25">
      <c r="A4" s="508" t="s">
        <v>352</v>
      </c>
      <c r="B4" s="583">
        <v>12</v>
      </c>
      <c r="C4" s="584">
        <v>47</v>
      </c>
      <c r="D4" s="584">
        <v>121</v>
      </c>
      <c r="E4" s="585">
        <v>0</v>
      </c>
      <c r="F4" s="585">
        <v>0</v>
      </c>
      <c r="G4" s="585">
        <v>8</v>
      </c>
      <c r="H4" s="585">
        <v>0</v>
      </c>
      <c r="I4" s="585">
        <v>0</v>
      </c>
      <c r="J4" s="585">
        <v>2</v>
      </c>
      <c r="K4" s="585">
        <v>2</v>
      </c>
      <c r="L4" s="586">
        <v>192</v>
      </c>
      <c r="M4" s="100"/>
    </row>
    <row r="5" spans="1:13" ht="16.5" thickTop="1" thickBot="1" x14ac:dyDescent="0.25">
      <c r="A5" s="564" t="s">
        <v>127</v>
      </c>
      <c r="B5" s="584">
        <v>1</v>
      </c>
      <c r="C5" s="583">
        <v>56</v>
      </c>
      <c r="D5" s="584">
        <v>89</v>
      </c>
      <c r="E5" s="587">
        <v>1</v>
      </c>
      <c r="F5" s="587">
        <v>4</v>
      </c>
      <c r="G5" s="587">
        <v>8</v>
      </c>
      <c r="H5" s="587">
        <v>1</v>
      </c>
      <c r="I5" s="587">
        <v>0</v>
      </c>
      <c r="J5" s="587">
        <v>6</v>
      </c>
      <c r="K5" s="587">
        <v>1</v>
      </c>
      <c r="L5" s="588">
        <v>167</v>
      </c>
      <c r="M5" s="100"/>
    </row>
    <row r="6" spans="1:13" ht="16.5" thickTop="1" thickBot="1" x14ac:dyDescent="0.25">
      <c r="A6" s="508" t="s">
        <v>34</v>
      </c>
      <c r="B6" s="584">
        <v>4</v>
      </c>
      <c r="C6" s="584">
        <v>12</v>
      </c>
      <c r="D6" s="583">
        <v>444</v>
      </c>
      <c r="E6" s="585">
        <v>0</v>
      </c>
      <c r="F6" s="585">
        <v>2</v>
      </c>
      <c r="G6" s="585">
        <v>33</v>
      </c>
      <c r="H6" s="585">
        <v>24</v>
      </c>
      <c r="I6" s="585">
        <v>0</v>
      </c>
      <c r="J6" s="585">
        <v>82</v>
      </c>
      <c r="K6" s="585">
        <v>22</v>
      </c>
      <c r="L6" s="586">
        <v>623</v>
      </c>
      <c r="M6" s="100"/>
    </row>
    <row r="7" spans="1:13" ht="16.5" thickTop="1" thickBot="1" x14ac:dyDescent="0.25">
      <c r="A7" s="564" t="s">
        <v>353</v>
      </c>
      <c r="B7" s="587">
        <v>5</v>
      </c>
      <c r="C7" s="587">
        <v>1</v>
      </c>
      <c r="D7" s="587">
        <v>14</v>
      </c>
      <c r="E7" s="583">
        <v>0</v>
      </c>
      <c r="F7" s="584">
        <v>1</v>
      </c>
      <c r="G7" s="584">
        <v>4</v>
      </c>
      <c r="H7" s="587">
        <v>0</v>
      </c>
      <c r="I7" s="587">
        <v>0</v>
      </c>
      <c r="J7" s="587">
        <v>0</v>
      </c>
      <c r="K7" s="587">
        <v>0</v>
      </c>
      <c r="L7" s="588">
        <v>25</v>
      </c>
      <c r="M7" s="100"/>
    </row>
    <row r="8" spans="1:13" ht="16.5" thickTop="1" thickBot="1" x14ac:dyDescent="0.25">
      <c r="A8" s="508" t="s">
        <v>128</v>
      </c>
      <c r="B8" s="585">
        <v>2</v>
      </c>
      <c r="C8" s="585">
        <v>34</v>
      </c>
      <c r="D8" s="585">
        <v>57</v>
      </c>
      <c r="E8" s="587">
        <v>0</v>
      </c>
      <c r="F8" s="583">
        <v>12</v>
      </c>
      <c r="G8" s="584">
        <v>21</v>
      </c>
      <c r="H8" s="585">
        <v>1</v>
      </c>
      <c r="I8" s="585">
        <v>0</v>
      </c>
      <c r="J8" s="585">
        <v>15</v>
      </c>
      <c r="K8" s="585">
        <v>4</v>
      </c>
      <c r="L8" s="586">
        <v>146</v>
      </c>
      <c r="M8" s="100"/>
    </row>
    <row r="9" spans="1:13" ht="16.5" thickTop="1" thickBot="1" x14ac:dyDescent="0.25">
      <c r="A9" s="564" t="s">
        <v>38</v>
      </c>
      <c r="B9" s="587">
        <v>0</v>
      </c>
      <c r="C9" s="587">
        <v>8</v>
      </c>
      <c r="D9" s="587">
        <v>565</v>
      </c>
      <c r="E9" s="848">
        <v>0</v>
      </c>
      <c r="F9" s="584">
        <v>4</v>
      </c>
      <c r="G9" s="583">
        <v>97</v>
      </c>
      <c r="H9" s="587">
        <v>6</v>
      </c>
      <c r="I9" s="587">
        <v>0</v>
      </c>
      <c r="J9" s="587">
        <v>111</v>
      </c>
      <c r="K9" s="587">
        <v>175</v>
      </c>
      <c r="L9" s="588">
        <v>966</v>
      </c>
      <c r="M9" s="100"/>
    </row>
    <row r="10" spans="1:13" ht="16.5" thickTop="1" thickBot="1" x14ac:dyDescent="0.25">
      <c r="A10" s="508" t="s">
        <v>40</v>
      </c>
      <c r="B10" s="585">
        <v>0</v>
      </c>
      <c r="C10" s="585">
        <v>2</v>
      </c>
      <c r="D10" s="585">
        <v>14</v>
      </c>
      <c r="E10" s="585">
        <v>0</v>
      </c>
      <c r="F10" s="585">
        <v>0</v>
      </c>
      <c r="G10" s="585">
        <v>2</v>
      </c>
      <c r="H10" s="583">
        <v>0</v>
      </c>
      <c r="I10" s="585">
        <v>0</v>
      </c>
      <c r="J10" s="585">
        <v>1</v>
      </c>
      <c r="K10" s="585">
        <v>3</v>
      </c>
      <c r="L10" s="586">
        <v>22</v>
      </c>
      <c r="M10" s="100"/>
    </row>
    <row r="11" spans="1:13" ht="16.5" thickTop="1" thickBot="1" x14ac:dyDescent="0.25">
      <c r="A11" s="564" t="s">
        <v>41</v>
      </c>
      <c r="B11" s="587">
        <v>1</v>
      </c>
      <c r="C11" s="587">
        <v>0</v>
      </c>
      <c r="D11" s="587">
        <v>0</v>
      </c>
      <c r="E11" s="587">
        <v>0</v>
      </c>
      <c r="F11" s="587">
        <v>0</v>
      </c>
      <c r="G11" s="587">
        <v>0</v>
      </c>
      <c r="H11" s="587">
        <v>0</v>
      </c>
      <c r="I11" s="583">
        <v>0</v>
      </c>
      <c r="J11" s="587">
        <v>1</v>
      </c>
      <c r="K11" s="587">
        <v>0</v>
      </c>
      <c r="L11" s="588">
        <v>2</v>
      </c>
      <c r="M11" s="100"/>
    </row>
    <row r="12" spans="1:13" ht="16.5" thickTop="1" thickBot="1" x14ac:dyDescent="0.25">
      <c r="A12" s="508" t="s">
        <v>354</v>
      </c>
      <c r="B12" s="585">
        <v>1</v>
      </c>
      <c r="C12" s="585">
        <v>1</v>
      </c>
      <c r="D12" s="585">
        <v>62</v>
      </c>
      <c r="E12" s="585">
        <v>0</v>
      </c>
      <c r="F12" s="585">
        <v>0</v>
      </c>
      <c r="G12" s="585">
        <v>7</v>
      </c>
      <c r="H12" s="585">
        <v>1</v>
      </c>
      <c r="I12" s="585">
        <v>1</v>
      </c>
      <c r="J12" s="583">
        <v>45</v>
      </c>
      <c r="K12" s="585">
        <v>5</v>
      </c>
      <c r="L12" s="586">
        <v>123</v>
      </c>
      <c r="M12" s="100"/>
    </row>
    <row r="13" spans="1:13" ht="18.75" customHeight="1" thickTop="1" thickBot="1" x14ac:dyDescent="0.25">
      <c r="A13" s="564" t="s">
        <v>355</v>
      </c>
      <c r="B13" s="587">
        <v>0</v>
      </c>
      <c r="C13" s="587">
        <v>1</v>
      </c>
      <c r="D13" s="587">
        <v>20</v>
      </c>
      <c r="E13" s="587">
        <v>0</v>
      </c>
      <c r="F13" s="587">
        <v>0</v>
      </c>
      <c r="G13" s="587">
        <v>1</v>
      </c>
      <c r="H13" s="587">
        <v>0</v>
      </c>
      <c r="I13" s="587">
        <v>0</v>
      </c>
      <c r="J13" s="587">
        <v>3</v>
      </c>
      <c r="K13" s="583">
        <v>30</v>
      </c>
      <c r="L13" s="588">
        <v>55</v>
      </c>
      <c r="M13" s="100"/>
    </row>
    <row r="14" spans="1:13" ht="16.5" thickTop="1" thickBot="1" x14ac:dyDescent="0.25">
      <c r="A14" s="508" t="s">
        <v>153</v>
      </c>
      <c r="B14" s="585">
        <v>0</v>
      </c>
      <c r="C14" s="585">
        <v>4</v>
      </c>
      <c r="D14" s="585">
        <v>34</v>
      </c>
      <c r="E14" s="585">
        <v>0</v>
      </c>
      <c r="F14" s="585">
        <v>0</v>
      </c>
      <c r="G14" s="585">
        <v>0</v>
      </c>
      <c r="H14" s="585">
        <v>0</v>
      </c>
      <c r="I14" s="585">
        <v>0</v>
      </c>
      <c r="J14" s="585">
        <v>5</v>
      </c>
      <c r="K14" s="585">
        <v>2</v>
      </c>
      <c r="L14" s="586">
        <v>45</v>
      </c>
      <c r="M14" s="100"/>
    </row>
    <row r="15" spans="1:13" ht="16.5" thickTop="1" thickBot="1" x14ac:dyDescent="0.25">
      <c r="A15" s="564" t="s">
        <v>55</v>
      </c>
      <c r="B15" s="587">
        <v>0</v>
      </c>
      <c r="C15" s="587">
        <v>1</v>
      </c>
      <c r="D15" s="587">
        <v>12</v>
      </c>
      <c r="E15" s="587">
        <v>0</v>
      </c>
      <c r="F15" s="587">
        <v>0</v>
      </c>
      <c r="G15" s="587">
        <v>3</v>
      </c>
      <c r="H15" s="587">
        <v>1</v>
      </c>
      <c r="I15" s="587">
        <v>0</v>
      </c>
      <c r="J15" s="587">
        <v>1</v>
      </c>
      <c r="K15" s="587">
        <v>0</v>
      </c>
      <c r="L15" s="588">
        <v>18</v>
      </c>
      <c r="M15" s="100"/>
    </row>
    <row r="16" spans="1:13" ht="16.5" thickTop="1" thickBot="1" x14ac:dyDescent="0.25">
      <c r="A16" s="508" t="s">
        <v>5</v>
      </c>
      <c r="B16" s="586">
        <v>26</v>
      </c>
      <c r="C16" s="586">
        <v>167</v>
      </c>
      <c r="D16" s="586">
        <v>1432</v>
      </c>
      <c r="E16" s="586">
        <v>1</v>
      </c>
      <c r="F16" s="586">
        <v>23</v>
      </c>
      <c r="G16" s="586">
        <v>184</v>
      </c>
      <c r="H16" s="586">
        <v>34</v>
      </c>
      <c r="I16" s="586">
        <v>1</v>
      </c>
      <c r="J16" s="586">
        <v>272</v>
      </c>
      <c r="K16" s="586">
        <v>244</v>
      </c>
      <c r="L16" s="586">
        <v>2384</v>
      </c>
      <c r="M16" s="101"/>
    </row>
    <row r="17" spans="1:12" ht="47.25" customHeight="1" thickTop="1" thickBot="1" x14ac:dyDescent="0.25">
      <c r="A17" s="982" t="s">
        <v>493</v>
      </c>
      <c r="B17" s="983"/>
      <c r="C17" s="983"/>
      <c r="D17" s="983"/>
      <c r="E17" s="983"/>
      <c r="F17" s="983"/>
      <c r="G17" s="983"/>
      <c r="H17" s="983"/>
      <c r="I17" s="983"/>
      <c r="J17" s="983"/>
      <c r="K17" s="983"/>
      <c r="L17" s="983"/>
    </row>
    <row r="18" spans="1:12" ht="20.25" customHeight="1" thickTop="1" x14ac:dyDescent="0.2"/>
  </sheetData>
  <mergeCells count="3">
    <mergeCell ref="A17:L17"/>
    <mergeCell ref="A1:L1"/>
    <mergeCell ref="B2:L2"/>
  </mergeCells>
  <printOptions horizontalCentered="1"/>
  <pageMargins left="0.70866141732283472" right="0.70866141732283472" top="0.74803149606299213" bottom="0.74803149606299213" header="0.31496062992125984" footer="0.31496062992125984"/>
  <pageSetup paperSize="9" scale="78" orientation="landscape" r:id="rId1"/>
  <headerFooter>
    <oddFooter>&amp;R&amp;[33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0"/>
  <sheetViews>
    <sheetView showGridLines="0" view="pageBreakPreview" zoomScaleNormal="100" zoomScaleSheetLayoutView="100" workbookViewId="0">
      <selection sqref="A1:AF1"/>
    </sheetView>
  </sheetViews>
  <sheetFormatPr defaultColWidth="9.140625" defaultRowHeight="17.25" customHeight="1" x14ac:dyDescent="0.25"/>
  <cols>
    <col min="1" max="1" width="39.140625" style="39" bestFit="1" customWidth="1"/>
    <col min="2" max="2" width="8" style="39" customWidth="1"/>
    <col min="3" max="3" width="6.5703125" style="39" customWidth="1"/>
    <col min="4" max="4" width="11.85546875" style="39" customWidth="1"/>
    <col min="5" max="5" width="10.140625" style="39" customWidth="1"/>
    <col min="6" max="6" width="7.140625" style="39" customWidth="1"/>
    <col min="7" max="7" width="10.5703125" style="39" customWidth="1"/>
    <col min="8" max="8" width="7.28515625" style="39" customWidth="1"/>
    <col min="9" max="9" width="9.28515625" style="39" customWidth="1"/>
    <col min="10" max="10" width="6.5703125" style="39" customWidth="1"/>
    <col min="11" max="11" width="7.85546875" style="39" customWidth="1"/>
    <col min="12" max="12" width="6.42578125" style="39" customWidth="1"/>
    <col min="13" max="13" width="5.85546875" style="39" customWidth="1"/>
    <col min="14" max="14" width="8" style="39" customWidth="1"/>
    <col min="15" max="15" width="8.5703125" style="39" customWidth="1"/>
    <col min="16" max="16" width="10.7109375" style="39" customWidth="1"/>
    <col min="17" max="17" width="8.85546875" style="39" customWidth="1"/>
    <col min="18" max="18" width="10" style="39" customWidth="1"/>
    <col min="19" max="19" width="9.7109375" style="39" customWidth="1"/>
    <col min="20" max="20" width="8.28515625" style="39" customWidth="1"/>
    <col min="21" max="21" width="8.85546875" style="39" customWidth="1"/>
    <col min="22" max="22" width="11.140625" style="39" customWidth="1"/>
    <col min="23" max="23" width="8.85546875" style="39" customWidth="1"/>
    <col min="24" max="24" width="8.42578125" style="39" customWidth="1"/>
    <col min="25" max="25" width="10" style="39" customWidth="1"/>
    <col min="26" max="26" width="6.7109375" style="39" customWidth="1"/>
    <col min="27" max="27" width="11.28515625" style="39" customWidth="1"/>
    <col min="28" max="28" width="11" style="39" customWidth="1"/>
    <col min="29" max="29" width="10.85546875" style="39" customWidth="1"/>
    <col min="30" max="30" width="9.140625" style="39" customWidth="1"/>
    <col min="31" max="31" width="7" style="39" customWidth="1"/>
    <col min="32" max="32" width="7.85546875" style="39" customWidth="1"/>
    <col min="33" max="223" width="9.140625" style="39"/>
    <col min="224" max="224" width="40.42578125" style="39" customWidth="1"/>
    <col min="225" max="225" width="8.28515625" style="39" customWidth="1"/>
    <col min="226" max="16384" width="9.140625" style="39"/>
  </cols>
  <sheetData>
    <row r="1" spans="1:33" ht="20.100000000000001" customHeight="1" thickTop="1" thickBot="1" x14ac:dyDescent="0.3">
      <c r="A1" s="973" t="s">
        <v>568</v>
      </c>
      <c r="B1" s="973"/>
      <c r="C1" s="973"/>
      <c r="D1" s="973"/>
      <c r="E1" s="973"/>
      <c r="F1" s="973"/>
      <c r="G1" s="973"/>
      <c r="H1" s="973"/>
      <c r="I1" s="973"/>
      <c r="J1" s="973"/>
      <c r="K1" s="973"/>
      <c r="L1" s="973"/>
      <c r="M1" s="973"/>
      <c r="N1" s="973"/>
      <c r="O1" s="973"/>
      <c r="P1" s="973"/>
      <c r="Q1" s="973"/>
      <c r="R1" s="973"/>
      <c r="S1" s="973"/>
      <c r="T1" s="973"/>
      <c r="U1" s="973"/>
      <c r="V1" s="973"/>
      <c r="W1" s="973"/>
      <c r="X1" s="973"/>
      <c r="Y1" s="973"/>
      <c r="Z1" s="973"/>
      <c r="AA1" s="973"/>
      <c r="AB1" s="973"/>
      <c r="AC1" s="973"/>
      <c r="AD1" s="973"/>
      <c r="AE1" s="973"/>
      <c r="AF1" s="973"/>
    </row>
    <row r="2" spans="1:33" ht="17.25" customHeight="1" thickTop="1" thickBot="1" x14ac:dyDescent="0.25">
      <c r="A2" s="479"/>
      <c r="B2" s="990" t="s">
        <v>518</v>
      </c>
      <c r="C2" s="991"/>
      <c r="D2" s="991"/>
      <c r="E2" s="991"/>
      <c r="F2" s="991"/>
      <c r="G2" s="991"/>
      <c r="H2" s="991"/>
      <c r="I2" s="991"/>
      <c r="J2" s="991"/>
      <c r="K2" s="991"/>
      <c r="L2" s="991"/>
      <c r="M2" s="991"/>
      <c r="N2" s="991"/>
      <c r="O2" s="991"/>
      <c r="P2" s="991"/>
      <c r="Q2" s="991"/>
      <c r="R2" s="991"/>
      <c r="S2" s="991"/>
      <c r="T2" s="991"/>
      <c r="U2" s="991"/>
      <c r="V2" s="991"/>
      <c r="W2" s="991"/>
      <c r="X2" s="991"/>
      <c r="Y2" s="991"/>
      <c r="Z2" s="991"/>
      <c r="AA2" s="991"/>
      <c r="AB2" s="991"/>
      <c r="AC2" s="991"/>
      <c r="AD2" s="991"/>
      <c r="AE2" s="991"/>
      <c r="AF2" s="992"/>
      <c r="AG2" s="125"/>
    </row>
    <row r="3" spans="1:33" s="94" customFormat="1" ht="58.5" customHeight="1" thickTop="1" thickBot="1" x14ac:dyDescent="0.3">
      <c r="A3" s="336" t="s">
        <v>510</v>
      </c>
      <c r="B3" s="348" t="s">
        <v>64</v>
      </c>
      <c r="C3" s="348" t="s">
        <v>65</v>
      </c>
      <c r="D3" s="348" t="s">
        <v>356</v>
      </c>
      <c r="E3" s="348" t="s">
        <v>67</v>
      </c>
      <c r="F3" s="348" t="s">
        <v>68</v>
      </c>
      <c r="G3" s="349" t="s">
        <v>70</v>
      </c>
      <c r="H3" s="349" t="s">
        <v>178</v>
      </c>
      <c r="I3" s="349" t="s">
        <v>179</v>
      </c>
      <c r="J3" s="349" t="s">
        <v>77</v>
      </c>
      <c r="K3" s="349" t="s">
        <v>71</v>
      </c>
      <c r="L3" s="349" t="s">
        <v>72</v>
      </c>
      <c r="M3" s="349" t="s">
        <v>73</v>
      </c>
      <c r="N3" s="349" t="s">
        <v>240</v>
      </c>
      <c r="O3" s="349" t="s">
        <v>157</v>
      </c>
      <c r="P3" s="803" t="s">
        <v>79</v>
      </c>
      <c r="Q3" s="350" t="s">
        <v>80</v>
      </c>
      <c r="R3" s="350" t="s">
        <v>81</v>
      </c>
      <c r="S3" s="350" t="s">
        <v>158</v>
      </c>
      <c r="T3" s="350" t="s">
        <v>83</v>
      </c>
      <c r="U3" s="350" t="s">
        <v>84</v>
      </c>
      <c r="V3" s="350" t="s">
        <v>85</v>
      </c>
      <c r="W3" s="350" t="s">
        <v>357</v>
      </c>
      <c r="X3" s="350" t="s">
        <v>88</v>
      </c>
      <c r="Y3" s="350" t="s">
        <v>89</v>
      </c>
      <c r="Z3" s="350" t="s">
        <v>90</v>
      </c>
      <c r="AA3" s="330" t="s">
        <v>91</v>
      </c>
      <c r="AB3" s="330" t="s">
        <v>92</v>
      </c>
      <c r="AC3" s="330" t="s">
        <v>93</v>
      </c>
      <c r="AD3" s="348" t="s">
        <v>94</v>
      </c>
      <c r="AE3" s="348" t="s">
        <v>95</v>
      </c>
      <c r="AF3" s="349" t="s">
        <v>5</v>
      </c>
      <c r="AG3" s="492"/>
    </row>
    <row r="4" spans="1:33" ht="16.5" thickTop="1" thickBot="1" x14ac:dyDescent="0.25">
      <c r="A4" s="386" t="s">
        <v>358</v>
      </c>
      <c r="B4" s="351">
        <v>22</v>
      </c>
      <c r="C4" s="352">
        <v>0</v>
      </c>
      <c r="D4" s="352">
        <v>0</v>
      </c>
      <c r="E4" s="352">
        <v>3</v>
      </c>
      <c r="F4" s="352">
        <v>8</v>
      </c>
      <c r="G4" s="353">
        <v>1</v>
      </c>
      <c r="H4" s="353">
        <v>1</v>
      </c>
      <c r="I4" s="353">
        <v>1</v>
      </c>
      <c r="J4" s="353">
        <v>3</v>
      </c>
      <c r="K4" s="353">
        <v>0</v>
      </c>
      <c r="L4" s="353">
        <v>0</v>
      </c>
      <c r="M4" s="353">
        <v>0</v>
      </c>
      <c r="N4" s="353">
        <v>0</v>
      </c>
      <c r="O4" s="353">
        <v>0</v>
      </c>
      <c r="P4" s="354">
        <v>6</v>
      </c>
      <c r="Q4" s="354">
        <v>10</v>
      </c>
      <c r="R4" s="354">
        <v>3</v>
      </c>
      <c r="S4" s="354">
        <v>3</v>
      </c>
      <c r="T4" s="354">
        <v>4</v>
      </c>
      <c r="U4" s="354">
        <v>4</v>
      </c>
      <c r="V4" s="354">
        <v>0</v>
      </c>
      <c r="W4" s="354">
        <v>0</v>
      </c>
      <c r="X4" s="354">
        <v>2</v>
      </c>
      <c r="Y4" s="354">
        <v>3</v>
      </c>
      <c r="Z4" s="354">
        <v>4</v>
      </c>
      <c r="AA4" s="355">
        <v>0</v>
      </c>
      <c r="AB4" s="355">
        <v>8</v>
      </c>
      <c r="AC4" s="355">
        <v>1</v>
      </c>
      <c r="AD4" s="356">
        <v>4</v>
      </c>
      <c r="AE4" s="356">
        <v>1</v>
      </c>
      <c r="AF4" s="397">
        <v>93</v>
      </c>
      <c r="AG4" s="125"/>
    </row>
    <row r="5" spans="1:33" ht="16.5" thickTop="1" thickBot="1" x14ac:dyDescent="0.25">
      <c r="A5" s="386" t="s">
        <v>359</v>
      </c>
      <c r="B5" s="356">
        <v>0</v>
      </c>
      <c r="C5" s="351">
        <v>1</v>
      </c>
      <c r="D5" s="356">
        <v>0</v>
      </c>
      <c r="E5" s="356">
        <v>0</v>
      </c>
      <c r="F5" s="356">
        <v>0</v>
      </c>
      <c r="G5" s="353">
        <v>0</v>
      </c>
      <c r="H5" s="353">
        <v>0</v>
      </c>
      <c r="I5" s="353">
        <v>0</v>
      </c>
      <c r="J5" s="353">
        <v>0</v>
      </c>
      <c r="K5" s="353">
        <v>0</v>
      </c>
      <c r="L5" s="353">
        <v>0</v>
      </c>
      <c r="M5" s="353">
        <v>0</v>
      </c>
      <c r="N5" s="353">
        <v>0</v>
      </c>
      <c r="O5" s="353">
        <v>0</v>
      </c>
      <c r="P5" s="354">
        <v>0</v>
      </c>
      <c r="Q5" s="354">
        <v>2</v>
      </c>
      <c r="R5" s="354">
        <v>1</v>
      </c>
      <c r="S5" s="354">
        <v>0</v>
      </c>
      <c r="T5" s="354">
        <v>0</v>
      </c>
      <c r="U5" s="354">
        <v>0</v>
      </c>
      <c r="V5" s="354">
        <v>1</v>
      </c>
      <c r="W5" s="354">
        <v>0</v>
      </c>
      <c r="X5" s="354">
        <v>0</v>
      </c>
      <c r="Y5" s="354">
        <v>0</v>
      </c>
      <c r="Z5" s="354">
        <v>0</v>
      </c>
      <c r="AA5" s="355">
        <v>0</v>
      </c>
      <c r="AB5" s="355">
        <v>0</v>
      </c>
      <c r="AC5" s="355">
        <v>1</v>
      </c>
      <c r="AD5" s="356">
        <v>0</v>
      </c>
      <c r="AE5" s="356">
        <v>1</v>
      </c>
      <c r="AF5" s="397">
        <v>7</v>
      </c>
      <c r="AG5" s="125"/>
    </row>
    <row r="6" spans="1:33" ht="16.5" thickTop="1" thickBot="1" x14ac:dyDescent="0.25">
      <c r="A6" s="386" t="s">
        <v>282</v>
      </c>
      <c r="B6" s="356">
        <v>3</v>
      </c>
      <c r="C6" s="356">
        <v>0</v>
      </c>
      <c r="D6" s="356">
        <v>2</v>
      </c>
      <c r="E6" s="356">
        <v>97</v>
      </c>
      <c r="F6" s="356">
        <v>68</v>
      </c>
      <c r="G6" s="353">
        <v>36</v>
      </c>
      <c r="H6" s="353">
        <v>17</v>
      </c>
      <c r="I6" s="353">
        <v>1</v>
      </c>
      <c r="J6" s="353">
        <v>32</v>
      </c>
      <c r="K6" s="353">
        <v>0</v>
      </c>
      <c r="L6" s="353">
        <v>0</v>
      </c>
      <c r="M6" s="353">
        <v>0</v>
      </c>
      <c r="N6" s="353">
        <v>1</v>
      </c>
      <c r="O6" s="353">
        <v>1</v>
      </c>
      <c r="P6" s="354">
        <v>0</v>
      </c>
      <c r="Q6" s="354">
        <v>0</v>
      </c>
      <c r="R6" s="354">
        <v>0</v>
      </c>
      <c r="S6" s="354">
        <v>0</v>
      </c>
      <c r="T6" s="354">
        <v>0</v>
      </c>
      <c r="U6" s="354">
        <v>0</v>
      </c>
      <c r="V6" s="354">
        <v>0</v>
      </c>
      <c r="W6" s="354">
        <v>0</v>
      </c>
      <c r="X6" s="354">
        <v>0</v>
      </c>
      <c r="Y6" s="354">
        <v>0</v>
      </c>
      <c r="Z6" s="354">
        <v>0</v>
      </c>
      <c r="AA6" s="355">
        <v>0</v>
      </c>
      <c r="AB6" s="355">
        <v>0</v>
      </c>
      <c r="AC6" s="355">
        <v>0</v>
      </c>
      <c r="AD6" s="356">
        <v>0</v>
      </c>
      <c r="AE6" s="356">
        <v>0</v>
      </c>
      <c r="AF6" s="397">
        <v>258</v>
      </c>
      <c r="AG6" s="125"/>
    </row>
    <row r="7" spans="1:33" ht="16.5" thickTop="1" thickBot="1" x14ac:dyDescent="0.25">
      <c r="A7" s="386" t="s">
        <v>360</v>
      </c>
      <c r="B7" s="356">
        <v>12</v>
      </c>
      <c r="C7" s="356">
        <v>0</v>
      </c>
      <c r="D7" s="351">
        <v>1</v>
      </c>
      <c r="E7" s="356">
        <v>0</v>
      </c>
      <c r="F7" s="356">
        <v>0</v>
      </c>
      <c r="G7" s="353">
        <v>0</v>
      </c>
      <c r="H7" s="353">
        <v>0</v>
      </c>
      <c r="I7" s="353">
        <v>0</v>
      </c>
      <c r="J7" s="353">
        <v>4</v>
      </c>
      <c r="K7" s="353">
        <v>0</v>
      </c>
      <c r="L7" s="353">
        <v>0</v>
      </c>
      <c r="M7" s="353">
        <v>0</v>
      </c>
      <c r="N7" s="353">
        <v>0</v>
      </c>
      <c r="O7" s="353">
        <v>0</v>
      </c>
      <c r="P7" s="354">
        <v>0</v>
      </c>
      <c r="Q7" s="354">
        <v>34</v>
      </c>
      <c r="R7" s="354">
        <v>0</v>
      </c>
      <c r="S7" s="354">
        <v>0</v>
      </c>
      <c r="T7" s="354">
        <v>0</v>
      </c>
      <c r="U7" s="354">
        <v>0</v>
      </c>
      <c r="V7" s="354">
        <v>0</v>
      </c>
      <c r="W7" s="354">
        <v>1</v>
      </c>
      <c r="X7" s="354">
        <v>0</v>
      </c>
      <c r="Y7" s="354">
        <v>0</v>
      </c>
      <c r="Z7" s="354">
        <v>0</v>
      </c>
      <c r="AA7" s="355">
        <v>0</v>
      </c>
      <c r="AB7" s="355">
        <v>0</v>
      </c>
      <c r="AC7" s="355">
        <v>0</v>
      </c>
      <c r="AD7" s="356">
        <v>0</v>
      </c>
      <c r="AE7" s="356">
        <v>0</v>
      </c>
      <c r="AF7" s="397">
        <v>52</v>
      </c>
      <c r="AG7" s="125"/>
    </row>
    <row r="8" spans="1:33" ht="16.5" thickTop="1" thickBot="1" x14ac:dyDescent="0.25">
      <c r="A8" s="386" t="s">
        <v>361</v>
      </c>
      <c r="B8" s="352">
        <v>1</v>
      </c>
      <c r="C8" s="352">
        <v>0</v>
      </c>
      <c r="D8" s="352">
        <v>0</v>
      </c>
      <c r="E8" s="351">
        <v>7</v>
      </c>
      <c r="F8" s="356">
        <v>6</v>
      </c>
      <c r="G8" s="353">
        <v>118</v>
      </c>
      <c r="H8" s="353">
        <v>11</v>
      </c>
      <c r="I8" s="353">
        <v>0</v>
      </c>
      <c r="J8" s="353">
        <v>7</v>
      </c>
      <c r="K8" s="353">
        <v>2</v>
      </c>
      <c r="L8" s="353">
        <v>0</v>
      </c>
      <c r="M8" s="353">
        <v>0</v>
      </c>
      <c r="N8" s="353">
        <v>0</v>
      </c>
      <c r="O8" s="353">
        <v>0</v>
      </c>
      <c r="P8" s="354">
        <v>0</v>
      </c>
      <c r="Q8" s="354">
        <v>0</v>
      </c>
      <c r="R8" s="354">
        <v>0</v>
      </c>
      <c r="S8" s="354">
        <v>0</v>
      </c>
      <c r="T8" s="354">
        <v>0</v>
      </c>
      <c r="U8" s="354">
        <v>0</v>
      </c>
      <c r="V8" s="354">
        <v>0</v>
      </c>
      <c r="W8" s="354">
        <v>0</v>
      </c>
      <c r="X8" s="354">
        <v>1</v>
      </c>
      <c r="Y8" s="354">
        <v>0</v>
      </c>
      <c r="Z8" s="354">
        <v>1</v>
      </c>
      <c r="AA8" s="355">
        <v>0</v>
      </c>
      <c r="AB8" s="355">
        <v>0</v>
      </c>
      <c r="AC8" s="355">
        <v>0</v>
      </c>
      <c r="AD8" s="356">
        <v>0</v>
      </c>
      <c r="AE8" s="356">
        <v>0</v>
      </c>
      <c r="AF8" s="397">
        <v>154</v>
      </c>
      <c r="AG8" s="125"/>
    </row>
    <row r="9" spans="1:33" ht="16.5" thickTop="1" thickBot="1" x14ac:dyDescent="0.25">
      <c r="A9" s="386" t="s">
        <v>362</v>
      </c>
      <c r="B9" s="352">
        <v>7</v>
      </c>
      <c r="C9" s="352">
        <v>0</v>
      </c>
      <c r="D9" s="352">
        <v>0</v>
      </c>
      <c r="E9" s="356">
        <v>32</v>
      </c>
      <c r="F9" s="351">
        <v>29</v>
      </c>
      <c r="G9" s="353">
        <v>58</v>
      </c>
      <c r="H9" s="353">
        <v>35</v>
      </c>
      <c r="I9" s="353">
        <v>1</v>
      </c>
      <c r="J9" s="353">
        <v>82</v>
      </c>
      <c r="K9" s="353">
        <v>0</v>
      </c>
      <c r="L9" s="353">
        <v>2</v>
      </c>
      <c r="M9" s="353">
        <v>0</v>
      </c>
      <c r="N9" s="353">
        <v>0</v>
      </c>
      <c r="O9" s="353">
        <v>0</v>
      </c>
      <c r="P9" s="354">
        <v>0</v>
      </c>
      <c r="Q9" s="354">
        <v>0</v>
      </c>
      <c r="R9" s="354">
        <v>0</v>
      </c>
      <c r="S9" s="354">
        <v>0</v>
      </c>
      <c r="T9" s="354">
        <v>0</v>
      </c>
      <c r="U9" s="354">
        <v>0</v>
      </c>
      <c r="V9" s="354">
        <v>0</v>
      </c>
      <c r="W9" s="354">
        <v>0</v>
      </c>
      <c r="X9" s="354">
        <v>1</v>
      </c>
      <c r="Y9" s="354">
        <v>0</v>
      </c>
      <c r="Z9" s="354">
        <v>0</v>
      </c>
      <c r="AA9" s="355">
        <v>0</v>
      </c>
      <c r="AB9" s="355">
        <v>0</v>
      </c>
      <c r="AC9" s="355">
        <v>0</v>
      </c>
      <c r="AD9" s="356">
        <v>0</v>
      </c>
      <c r="AE9" s="356">
        <v>0</v>
      </c>
      <c r="AF9" s="397">
        <v>247</v>
      </c>
      <c r="AG9" s="125"/>
    </row>
    <row r="10" spans="1:33" ht="16.5" thickTop="1" thickBot="1" x14ac:dyDescent="0.25">
      <c r="A10" s="380" t="s">
        <v>363</v>
      </c>
      <c r="B10" s="352">
        <v>95</v>
      </c>
      <c r="C10" s="352">
        <v>2</v>
      </c>
      <c r="D10" s="352">
        <v>0</v>
      </c>
      <c r="E10" s="356">
        <v>1</v>
      </c>
      <c r="F10" s="356">
        <v>3</v>
      </c>
      <c r="G10" s="351">
        <v>140</v>
      </c>
      <c r="H10" s="353">
        <v>20</v>
      </c>
      <c r="I10" s="353">
        <v>57</v>
      </c>
      <c r="J10" s="353">
        <v>16</v>
      </c>
      <c r="K10" s="353">
        <v>48</v>
      </c>
      <c r="L10" s="353">
        <v>2</v>
      </c>
      <c r="M10" s="353">
        <v>1</v>
      </c>
      <c r="N10" s="353">
        <v>12</v>
      </c>
      <c r="O10" s="353">
        <v>12</v>
      </c>
      <c r="P10" s="354">
        <v>19</v>
      </c>
      <c r="Q10" s="354">
        <v>4</v>
      </c>
      <c r="R10" s="354">
        <v>0</v>
      </c>
      <c r="S10" s="354">
        <v>0</v>
      </c>
      <c r="T10" s="354">
        <v>0</v>
      </c>
      <c r="U10" s="354">
        <v>1</v>
      </c>
      <c r="V10" s="354">
        <v>0</v>
      </c>
      <c r="W10" s="354">
        <v>47</v>
      </c>
      <c r="X10" s="354">
        <v>1</v>
      </c>
      <c r="Y10" s="354">
        <v>8</v>
      </c>
      <c r="Z10" s="354">
        <v>20</v>
      </c>
      <c r="AA10" s="355">
        <v>0</v>
      </c>
      <c r="AB10" s="355">
        <v>2</v>
      </c>
      <c r="AC10" s="355">
        <v>0</v>
      </c>
      <c r="AD10" s="356">
        <v>27</v>
      </c>
      <c r="AE10" s="356">
        <v>0</v>
      </c>
      <c r="AF10" s="397">
        <v>538</v>
      </c>
      <c r="AG10" s="125"/>
    </row>
    <row r="11" spans="1:33" ht="16.5" thickTop="1" thickBot="1" x14ac:dyDescent="0.25">
      <c r="A11" s="386" t="s">
        <v>364</v>
      </c>
      <c r="B11" s="352">
        <v>28</v>
      </c>
      <c r="C11" s="352">
        <v>0</v>
      </c>
      <c r="D11" s="352">
        <v>1</v>
      </c>
      <c r="E11" s="356">
        <v>0</v>
      </c>
      <c r="F11" s="356">
        <v>1</v>
      </c>
      <c r="G11" s="353">
        <v>12</v>
      </c>
      <c r="H11" s="351">
        <v>12</v>
      </c>
      <c r="I11" s="353">
        <v>86</v>
      </c>
      <c r="J11" s="353">
        <v>10</v>
      </c>
      <c r="K11" s="353">
        <v>7</v>
      </c>
      <c r="L11" s="353">
        <v>0</v>
      </c>
      <c r="M11" s="353">
        <v>0</v>
      </c>
      <c r="N11" s="353">
        <v>0</v>
      </c>
      <c r="O11" s="353">
        <v>0</v>
      </c>
      <c r="P11" s="354">
        <v>0</v>
      </c>
      <c r="Q11" s="354">
        <v>3</v>
      </c>
      <c r="R11" s="354">
        <v>0</v>
      </c>
      <c r="S11" s="354">
        <v>0</v>
      </c>
      <c r="T11" s="354">
        <v>2</v>
      </c>
      <c r="U11" s="354">
        <v>1</v>
      </c>
      <c r="V11" s="354">
        <v>1</v>
      </c>
      <c r="W11" s="354">
        <v>8</v>
      </c>
      <c r="X11" s="354">
        <v>1</v>
      </c>
      <c r="Y11" s="354">
        <v>1</v>
      </c>
      <c r="Z11" s="354">
        <v>3</v>
      </c>
      <c r="AA11" s="355">
        <v>0</v>
      </c>
      <c r="AB11" s="355">
        <v>0</v>
      </c>
      <c r="AC11" s="355">
        <v>0</v>
      </c>
      <c r="AD11" s="356">
        <v>0</v>
      </c>
      <c r="AE11" s="356">
        <v>0</v>
      </c>
      <c r="AF11" s="397">
        <v>177</v>
      </c>
      <c r="AG11" s="125"/>
    </row>
    <row r="12" spans="1:33" ht="16.5" thickTop="1" thickBot="1" x14ac:dyDescent="0.25">
      <c r="A12" s="386" t="s">
        <v>365</v>
      </c>
      <c r="B12" s="352">
        <v>9</v>
      </c>
      <c r="C12" s="352">
        <v>0</v>
      </c>
      <c r="D12" s="352">
        <v>0</v>
      </c>
      <c r="E12" s="356">
        <v>0</v>
      </c>
      <c r="F12" s="356">
        <v>0</v>
      </c>
      <c r="G12" s="353">
        <v>5</v>
      </c>
      <c r="H12" s="353">
        <v>0</v>
      </c>
      <c r="I12" s="351">
        <v>6</v>
      </c>
      <c r="J12" s="353">
        <v>4</v>
      </c>
      <c r="K12" s="353">
        <v>0</v>
      </c>
      <c r="L12" s="353">
        <v>0</v>
      </c>
      <c r="M12" s="353">
        <v>0</v>
      </c>
      <c r="N12" s="353">
        <v>0</v>
      </c>
      <c r="O12" s="353">
        <v>1</v>
      </c>
      <c r="P12" s="354">
        <v>25</v>
      </c>
      <c r="Q12" s="354">
        <v>27</v>
      </c>
      <c r="R12" s="354">
        <v>0</v>
      </c>
      <c r="S12" s="354">
        <v>0</v>
      </c>
      <c r="T12" s="354">
        <v>4</v>
      </c>
      <c r="U12" s="354">
        <v>1</v>
      </c>
      <c r="V12" s="354">
        <v>1</v>
      </c>
      <c r="W12" s="354">
        <v>3</v>
      </c>
      <c r="X12" s="354">
        <v>0</v>
      </c>
      <c r="Y12" s="354">
        <v>1</v>
      </c>
      <c r="Z12" s="354">
        <v>2</v>
      </c>
      <c r="AA12" s="355">
        <v>0</v>
      </c>
      <c r="AB12" s="355">
        <v>1</v>
      </c>
      <c r="AC12" s="355">
        <v>0</v>
      </c>
      <c r="AD12" s="356">
        <v>21</v>
      </c>
      <c r="AE12" s="356">
        <v>2</v>
      </c>
      <c r="AF12" s="397">
        <v>113</v>
      </c>
      <c r="AG12" s="125"/>
    </row>
    <row r="13" spans="1:33" ht="16.5" thickTop="1" thickBot="1" x14ac:dyDescent="0.25">
      <c r="A13" s="380" t="s">
        <v>366</v>
      </c>
      <c r="B13" s="352">
        <v>131</v>
      </c>
      <c r="C13" s="352">
        <v>4</v>
      </c>
      <c r="D13" s="352">
        <v>2</v>
      </c>
      <c r="E13" s="356">
        <v>2</v>
      </c>
      <c r="F13" s="356">
        <v>9</v>
      </c>
      <c r="G13" s="353">
        <v>43</v>
      </c>
      <c r="H13" s="353">
        <v>9</v>
      </c>
      <c r="I13" s="353">
        <v>28</v>
      </c>
      <c r="J13" s="351">
        <v>262</v>
      </c>
      <c r="K13" s="353">
        <v>8</v>
      </c>
      <c r="L13" s="353">
        <v>0</v>
      </c>
      <c r="M13" s="353">
        <v>0</v>
      </c>
      <c r="N13" s="353">
        <v>6</v>
      </c>
      <c r="O13" s="353">
        <v>1</v>
      </c>
      <c r="P13" s="354">
        <v>323</v>
      </c>
      <c r="Q13" s="354">
        <v>157</v>
      </c>
      <c r="R13" s="354">
        <v>0</v>
      </c>
      <c r="S13" s="354">
        <v>32</v>
      </c>
      <c r="T13" s="354">
        <v>18</v>
      </c>
      <c r="U13" s="354">
        <v>43</v>
      </c>
      <c r="V13" s="354">
        <v>14</v>
      </c>
      <c r="W13" s="354">
        <v>48</v>
      </c>
      <c r="X13" s="354">
        <v>3</v>
      </c>
      <c r="Y13" s="354">
        <v>2</v>
      </c>
      <c r="Z13" s="354">
        <v>25</v>
      </c>
      <c r="AA13" s="355">
        <v>0</v>
      </c>
      <c r="AB13" s="355">
        <v>1</v>
      </c>
      <c r="AC13" s="355">
        <v>1</v>
      </c>
      <c r="AD13" s="356">
        <v>189</v>
      </c>
      <c r="AE13" s="356">
        <v>14</v>
      </c>
      <c r="AF13" s="397">
        <v>1375</v>
      </c>
      <c r="AG13" s="125"/>
    </row>
    <row r="14" spans="1:33" ht="16.5" thickTop="1" thickBot="1" x14ac:dyDescent="0.25">
      <c r="A14" s="380" t="s">
        <v>367</v>
      </c>
      <c r="B14" s="352">
        <v>0</v>
      </c>
      <c r="C14" s="352">
        <v>0</v>
      </c>
      <c r="D14" s="352">
        <v>0</v>
      </c>
      <c r="E14" s="356">
        <v>0</v>
      </c>
      <c r="F14" s="356">
        <v>0</v>
      </c>
      <c r="G14" s="353">
        <v>0</v>
      </c>
      <c r="H14" s="353">
        <v>0</v>
      </c>
      <c r="I14" s="353">
        <v>0</v>
      </c>
      <c r="J14" s="353">
        <v>1</v>
      </c>
      <c r="K14" s="351">
        <v>0</v>
      </c>
      <c r="L14" s="353">
        <v>0</v>
      </c>
      <c r="M14" s="353">
        <v>0</v>
      </c>
      <c r="N14" s="353">
        <v>0</v>
      </c>
      <c r="O14" s="353">
        <v>0</v>
      </c>
      <c r="P14" s="354">
        <v>0</v>
      </c>
      <c r="Q14" s="354">
        <v>0</v>
      </c>
      <c r="R14" s="354">
        <v>0</v>
      </c>
      <c r="S14" s="354">
        <v>0</v>
      </c>
      <c r="T14" s="354">
        <v>0</v>
      </c>
      <c r="U14" s="354">
        <v>0</v>
      </c>
      <c r="V14" s="354">
        <v>0</v>
      </c>
      <c r="W14" s="354">
        <v>0</v>
      </c>
      <c r="X14" s="354">
        <v>0</v>
      </c>
      <c r="Y14" s="354">
        <v>0</v>
      </c>
      <c r="Z14" s="354">
        <v>0</v>
      </c>
      <c r="AA14" s="355">
        <v>0</v>
      </c>
      <c r="AB14" s="355">
        <v>0</v>
      </c>
      <c r="AC14" s="355">
        <v>0</v>
      </c>
      <c r="AD14" s="356">
        <v>0</v>
      </c>
      <c r="AE14" s="356">
        <v>0</v>
      </c>
      <c r="AF14" s="397">
        <v>1</v>
      </c>
      <c r="AG14" s="125"/>
    </row>
    <row r="15" spans="1:33" ht="16.5" thickTop="1" thickBot="1" x14ac:dyDescent="0.25">
      <c r="A15" s="386" t="s">
        <v>368</v>
      </c>
      <c r="B15" s="352">
        <v>16</v>
      </c>
      <c r="C15" s="352">
        <v>1</v>
      </c>
      <c r="D15" s="352">
        <v>0</v>
      </c>
      <c r="E15" s="356">
        <v>2</v>
      </c>
      <c r="F15" s="356">
        <v>1</v>
      </c>
      <c r="G15" s="353">
        <v>1</v>
      </c>
      <c r="H15" s="353">
        <v>7</v>
      </c>
      <c r="I15" s="353">
        <v>10</v>
      </c>
      <c r="J15" s="353">
        <v>1</v>
      </c>
      <c r="K15" s="353">
        <v>0</v>
      </c>
      <c r="L15" s="351">
        <v>8</v>
      </c>
      <c r="M15" s="353">
        <v>0</v>
      </c>
      <c r="N15" s="353">
        <v>3</v>
      </c>
      <c r="O15" s="353">
        <v>0</v>
      </c>
      <c r="P15" s="354">
        <v>0</v>
      </c>
      <c r="Q15" s="354">
        <v>2</v>
      </c>
      <c r="R15" s="354">
        <v>0</v>
      </c>
      <c r="S15" s="354">
        <v>0</v>
      </c>
      <c r="T15" s="354">
        <v>0</v>
      </c>
      <c r="U15" s="354">
        <v>1</v>
      </c>
      <c r="V15" s="354">
        <v>0</v>
      </c>
      <c r="W15" s="354">
        <v>3</v>
      </c>
      <c r="X15" s="354">
        <v>0</v>
      </c>
      <c r="Y15" s="354">
        <v>1</v>
      </c>
      <c r="Z15" s="354">
        <v>1</v>
      </c>
      <c r="AA15" s="355">
        <v>0</v>
      </c>
      <c r="AB15" s="355">
        <v>1</v>
      </c>
      <c r="AC15" s="355">
        <v>0</v>
      </c>
      <c r="AD15" s="356">
        <v>1</v>
      </c>
      <c r="AE15" s="356">
        <v>0</v>
      </c>
      <c r="AF15" s="397">
        <v>60</v>
      </c>
      <c r="AG15" s="125"/>
    </row>
    <row r="16" spans="1:33" ht="16.5" thickTop="1" thickBot="1" x14ac:dyDescent="0.25">
      <c r="A16" s="386" t="s">
        <v>369</v>
      </c>
      <c r="B16" s="352">
        <v>0</v>
      </c>
      <c r="C16" s="352">
        <v>0</v>
      </c>
      <c r="D16" s="352">
        <v>0</v>
      </c>
      <c r="E16" s="356">
        <v>1</v>
      </c>
      <c r="F16" s="356">
        <v>2</v>
      </c>
      <c r="G16" s="353">
        <v>2</v>
      </c>
      <c r="H16" s="353">
        <v>0</v>
      </c>
      <c r="I16" s="353">
        <v>0</v>
      </c>
      <c r="J16" s="353">
        <v>0</v>
      </c>
      <c r="K16" s="353">
        <v>0</v>
      </c>
      <c r="L16" s="353">
        <v>0</v>
      </c>
      <c r="M16" s="351">
        <v>1</v>
      </c>
      <c r="N16" s="353">
        <v>0</v>
      </c>
      <c r="O16" s="353">
        <v>0</v>
      </c>
      <c r="P16" s="354">
        <v>0</v>
      </c>
      <c r="Q16" s="354">
        <v>0</v>
      </c>
      <c r="R16" s="354">
        <v>0</v>
      </c>
      <c r="S16" s="354">
        <v>0</v>
      </c>
      <c r="T16" s="354">
        <v>0</v>
      </c>
      <c r="U16" s="354">
        <v>1</v>
      </c>
      <c r="V16" s="354">
        <v>0</v>
      </c>
      <c r="W16" s="354">
        <v>0</v>
      </c>
      <c r="X16" s="354">
        <v>0</v>
      </c>
      <c r="Y16" s="354">
        <v>0</v>
      </c>
      <c r="Z16" s="354">
        <v>0</v>
      </c>
      <c r="AA16" s="355">
        <v>0</v>
      </c>
      <c r="AB16" s="355">
        <v>0</v>
      </c>
      <c r="AC16" s="355">
        <v>0</v>
      </c>
      <c r="AD16" s="356">
        <v>1</v>
      </c>
      <c r="AE16" s="356">
        <v>0</v>
      </c>
      <c r="AF16" s="397">
        <v>8</v>
      </c>
      <c r="AG16" s="125"/>
    </row>
    <row r="17" spans="1:33" ht="16.5" thickTop="1" thickBot="1" x14ac:dyDescent="0.25">
      <c r="A17" s="386" t="s">
        <v>370</v>
      </c>
      <c r="B17" s="352">
        <v>0</v>
      </c>
      <c r="C17" s="352">
        <v>0</v>
      </c>
      <c r="D17" s="352">
        <v>0</v>
      </c>
      <c r="E17" s="356">
        <v>0</v>
      </c>
      <c r="F17" s="356">
        <v>0</v>
      </c>
      <c r="G17" s="353">
        <v>1</v>
      </c>
      <c r="H17" s="353">
        <v>0</v>
      </c>
      <c r="I17" s="353">
        <v>0</v>
      </c>
      <c r="J17" s="353">
        <v>0</v>
      </c>
      <c r="K17" s="353">
        <v>0</v>
      </c>
      <c r="L17" s="353">
        <v>0</v>
      </c>
      <c r="M17" s="353">
        <v>0</v>
      </c>
      <c r="N17" s="351">
        <v>0</v>
      </c>
      <c r="O17" s="353">
        <v>0</v>
      </c>
      <c r="P17" s="354">
        <v>0</v>
      </c>
      <c r="Q17" s="354">
        <v>0</v>
      </c>
      <c r="R17" s="354">
        <v>0</v>
      </c>
      <c r="S17" s="354">
        <v>0</v>
      </c>
      <c r="T17" s="354">
        <v>0</v>
      </c>
      <c r="U17" s="354">
        <v>0</v>
      </c>
      <c r="V17" s="354">
        <v>0</v>
      </c>
      <c r="W17" s="354">
        <v>0</v>
      </c>
      <c r="X17" s="354">
        <v>0</v>
      </c>
      <c r="Y17" s="354">
        <v>0</v>
      </c>
      <c r="Z17" s="354">
        <v>0</v>
      </c>
      <c r="AA17" s="355">
        <v>0</v>
      </c>
      <c r="AB17" s="355">
        <v>0</v>
      </c>
      <c r="AC17" s="355">
        <v>0</v>
      </c>
      <c r="AD17" s="356">
        <v>0</v>
      </c>
      <c r="AE17" s="356">
        <v>0</v>
      </c>
      <c r="AF17" s="397">
        <v>1</v>
      </c>
      <c r="AG17" s="125"/>
    </row>
    <row r="18" spans="1:33" ht="16.5" thickTop="1" thickBot="1" x14ac:dyDescent="0.25">
      <c r="A18" s="386" t="s">
        <v>371</v>
      </c>
      <c r="B18" s="352">
        <v>0</v>
      </c>
      <c r="C18" s="352">
        <v>0</v>
      </c>
      <c r="D18" s="352">
        <v>0</v>
      </c>
      <c r="E18" s="356">
        <v>0</v>
      </c>
      <c r="F18" s="356">
        <v>0</v>
      </c>
      <c r="G18" s="353">
        <v>0</v>
      </c>
      <c r="H18" s="353">
        <v>0</v>
      </c>
      <c r="I18" s="353">
        <v>0</v>
      </c>
      <c r="J18" s="353">
        <v>0</v>
      </c>
      <c r="K18" s="353">
        <v>0</v>
      </c>
      <c r="L18" s="353">
        <v>0</v>
      </c>
      <c r="M18" s="353">
        <v>0</v>
      </c>
      <c r="N18" s="353">
        <v>0</v>
      </c>
      <c r="O18" s="351">
        <v>0</v>
      </c>
      <c r="P18" s="354">
        <v>0</v>
      </c>
      <c r="Q18" s="354">
        <v>2</v>
      </c>
      <c r="R18" s="354">
        <v>0</v>
      </c>
      <c r="S18" s="354">
        <v>0</v>
      </c>
      <c r="T18" s="354">
        <v>0</v>
      </c>
      <c r="U18" s="354">
        <v>16</v>
      </c>
      <c r="V18" s="354">
        <v>1</v>
      </c>
      <c r="W18" s="354">
        <v>0</v>
      </c>
      <c r="X18" s="354">
        <v>0</v>
      </c>
      <c r="Y18" s="354">
        <v>0</v>
      </c>
      <c r="Z18" s="354">
        <v>1</v>
      </c>
      <c r="AA18" s="355">
        <v>0</v>
      </c>
      <c r="AB18" s="355">
        <v>6</v>
      </c>
      <c r="AC18" s="355">
        <v>3</v>
      </c>
      <c r="AD18" s="356">
        <v>6</v>
      </c>
      <c r="AE18" s="356">
        <v>0</v>
      </c>
      <c r="AF18" s="397">
        <v>35</v>
      </c>
      <c r="AG18" s="125"/>
    </row>
    <row r="19" spans="1:33" ht="16.5" thickTop="1" thickBot="1" x14ac:dyDescent="0.25">
      <c r="A19" s="386" t="s">
        <v>372</v>
      </c>
      <c r="B19" s="352">
        <v>2</v>
      </c>
      <c r="C19" s="352">
        <v>1</v>
      </c>
      <c r="D19" s="352">
        <v>0</v>
      </c>
      <c r="E19" s="356">
        <v>0</v>
      </c>
      <c r="F19" s="356">
        <v>0</v>
      </c>
      <c r="G19" s="353">
        <v>0</v>
      </c>
      <c r="H19" s="353">
        <v>0</v>
      </c>
      <c r="I19" s="353">
        <v>0</v>
      </c>
      <c r="J19" s="353">
        <v>1</v>
      </c>
      <c r="K19" s="353">
        <v>2</v>
      </c>
      <c r="L19" s="353">
        <v>0</v>
      </c>
      <c r="M19" s="353">
        <v>0</v>
      </c>
      <c r="N19" s="353">
        <v>0</v>
      </c>
      <c r="O19" s="353">
        <v>3</v>
      </c>
      <c r="P19" s="351">
        <v>42</v>
      </c>
      <c r="Q19" s="354">
        <v>130</v>
      </c>
      <c r="R19" s="354">
        <v>3</v>
      </c>
      <c r="S19" s="354">
        <v>5</v>
      </c>
      <c r="T19" s="354">
        <v>8</v>
      </c>
      <c r="U19" s="354">
        <v>180</v>
      </c>
      <c r="V19" s="354">
        <v>8</v>
      </c>
      <c r="W19" s="354">
        <v>0</v>
      </c>
      <c r="X19" s="354">
        <v>0</v>
      </c>
      <c r="Y19" s="354">
        <v>14</v>
      </c>
      <c r="Z19" s="354">
        <v>12</v>
      </c>
      <c r="AA19" s="355">
        <v>0</v>
      </c>
      <c r="AB19" s="355">
        <v>134</v>
      </c>
      <c r="AC19" s="355">
        <v>4</v>
      </c>
      <c r="AD19" s="356">
        <v>73</v>
      </c>
      <c r="AE19" s="356">
        <v>15</v>
      </c>
      <c r="AF19" s="397">
        <v>637</v>
      </c>
      <c r="AG19" s="125"/>
    </row>
    <row r="20" spans="1:33" ht="16.5" thickTop="1" thickBot="1" x14ac:dyDescent="0.25">
      <c r="A20" s="386" t="s">
        <v>373</v>
      </c>
      <c r="B20" s="352">
        <v>63</v>
      </c>
      <c r="C20" s="352">
        <v>4</v>
      </c>
      <c r="D20" s="352">
        <v>0</v>
      </c>
      <c r="E20" s="356">
        <v>0</v>
      </c>
      <c r="F20" s="356">
        <v>0</v>
      </c>
      <c r="G20" s="353">
        <v>0</v>
      </c>
      <c r="H20" s="353">
        <v>0</v>
      </c>
      <c r="I20" s="353">
        <v>1</v>
      </c>
      <c r="J20" s="353">
        <v>1</v>
      </c>
      <c r="K20" s="353">
        <v>2</v>
      </c>
      <c r="L20" s="353">
        <v>1</v>
      </c>
      <c r="M20" s="353">
        <v>0</v>
      </c>
      <c r="N20" s="353">
        <v>0</v>
      </c>
      <c r="O20" s="353">
        <v>3</v>
      </c>
      <c r="P20" s="354">
        <v>76</v>
      </c>
      <c r="Q20" s="351">
        <v>916</v>
      </c>
      <c r="R20" s="354">
        <v>381</v>
      </c>
      <c r="S20" s="354">
        <v>148</v>
      </c>
      <c r="T20" s="354">
        <v>212</v>
      </c>
      <c r="U20" s="354">
        <v>208</v>
      </c>
      <c r="V20" s="354">
        <v>14</v>
      </c>
      <c r="W20" s="354">
        <v>18</v>
      </c>
      <c r="X20" s="354">
        <v>3</v>
      </c>
      <c r="Y20" s="354">
        <v>70</v>
      </c>
      <c r="Z20" s="354">
        <v>29</v>
      </c>
      <c r="AA20" s="355">
        <v>0</v>
      </c>
      <c r="AB20" s="355">
        <v>449</v>
      </c>
      <c r="AC20" s="355">
        <v>21</v>
      </c>
      <c r="AD20" s="356">
        <v>29</v>
      </c>
      <c r="AE20" s="356">
        <v>2</v>
      </c>
      <c r="AF20" s="397">
        <v>2651</v>
      </c>
      <c r="AG20" s="125"/>
    </row>
    <row r="21" spans="1:33" ht="16.5" thickTop="1" thickBot="1" x14ac:dyDescent="0.25">
      <c r="A21" s="386" t="s">
        <v>374</v>
      </c>
      <c r="B21" s="352">
        <v>3</v>
      </c>
      <c r="C21" s="352">
        <v>0</v>
      </c>
      <c r="D21" s="352">
        <v>0</v>
      </c>
      <c r="E21" s="356">
        <v>0</v>
      </c>
      <c r="F21" s="356">
        <v>0</v>
      </c>
      <c r="G21" s="353">
        <v>0</v>
      </c>
      <c r="H21" s="353">
        <v>0</v>
      </c>
      <c r="I21" s="353">
        <v>0</v>
      </c>
      <c r="J21" s="353">
        <v>0</v>
      </c>
      <c r="K21" s="353">
        <v>0</v>
      </c>
      <c r="L21" s="353">
        <v>0</v>
      </c>
      <c r="M21" s="353">
        <v>0</v>
      </c>
      <c r="N21" s="353">
        <v>0</v>
      </c>
      <c r="O21" s="353">
        <v>0</v>
      </c>
      <c r="P21" s="354">
        <v>1</v>
      </c>
      <c r="Q21" s="354">
        <v>18</v>
      </c>
      <c r="R21" s="351">
        <v>165</v>
      </c>
      <c r="S21" s="354">
        <v>7</v>
      </c>
      <c r="T21" s="354">
        <v>11</v>
      </c>
      <c r="U21" s="354">
        <v>6</v>
      </c>
      <c r="V21" s="354">
        <v>0</v>
      </c>
      <c r="W21" s="354">
        <v>1</v>
      </c>
      <c r="X21" s="354">
        <v>0</v>
      </c>
      <c r="Y21" s="354">
        <v>5</v>
      </c>
      <c r="Z21" s="354">
        <v>11</v>
      </c>
      <c r="AA21" s="355">
        <v>0</v>
      </c>
      <c r="AB21" s="355">
        <v>3</v>
      </c>
      <c r="AC21" s="355">
        <v>0</v>
      </c>
      <c r="AD21" s="356">
        <v>0</v>
      </c>
      <c r="AE21" s="356">
        <v>4</v>
      </c>
      <c r="AF21" s="397">
        <v>235</v>
      </c>
      <c r="AG21" s="125"/>
    </row>
    <row r="22" spans="1:33" ht="16.5" thickTop="1" thickBot="1" x14ac:dyDescent="0.25">
      <c r="A22" s="386" t="s">
        <v>158</v>
      </c>
      <c r="B22" s="352">
        <v>4</v>
      </c>
      <c r="C22" s="352">
        <v>0</v>
      </c>
      <c r="D22" s="352">
        <v>2</v>
      </c>
      <c r="E22" s="356">
        <v>1</v>
      </c>
      <c r="F22" s="356">
        <v>0</v>
      </c>
      <c r="G22" s="353">
        <v>0</v>
      </c>
      <c r="H22" s="353">
        <v>0</v>
      </c>
      <c r="I22" s="353">
        <v>0</v>
      </c>
      <c r="J22" s="353">
        <v>0</v>
      </c>
      <c r="K22" s="353">
        <v>0</v>
      </c>
      <c r="L22" s="353">
        <v>1</v>
      </c>
      <c r="M22" s="353">
        <v>0</v>
      </c>
      <c r="N22" s="353">
        <v>0</v>
      </c>
      <c r="O22" s="353">
        <v>0</v>
      </c>
      <c r="P22" s="354">
        <v>24</v>
      </c>
      <c r="Q22" s="354">
        <v>43</v>
      </c>
      <c r="R22" s="354">
        <v>14</v>
      </c>
      <c r="S22" s="351">
        <v>90</v>
      </c>
      <c r="T22" s="354">
        <v>80</v>
      </c>
      <c r="U22" s="354">
        <v>5</v>
      </c>
      <c r="V22" s="354">
        <v>1</v>
      </c>
      <c r="W22" s="354">
        <v>0</v>
      </c>
      <c r="X22" s="354">
        <v>5</v>
      </c>
      <c r="Y22" s="354">
        <v>14</v>
      </c>
      <c r="Z22" s="354">
        <v>2</v>
      </c>
      <c r="AA22" s="355">
        <v>0</v>
      </c>
      <c r="AB22" s="355">
        <v>6</v>
      </c>
      <c r="AC22" s="355">
        <v>0</v>
      </c>
      <c r="AD22" s="356">
        <v>1</v>
      </c>
      <c r="AE22" s="356">
        <v>0</v>
      </c>
      <c r="AF22" s="397">
        <v>293</v>
      </c>
      <c r="AG22" s="125"/>
    </row>
    <row r="23" spans="1:33" ht="16.5" thickTop="1" thickBot="1" x14ac:dyDescent="0.25">
      <c r="A23" s="477" t="s">
        <v>375</v>
      </c>
      <c r="B23" s="352">
        <v>8</v>
      </c>
      <c r="C23" s="352">
        <v>1</v>
      </c>
      <c r="D23" s="352">
        <v>0</v>
      </c>
      <c r="E23" s="356">
        <v>0</v>
      </c>
      <c r="F23" s="356">
        <v>0</v>
      </c>
      <c r="G23" s="353">
        <v>0</v>
      </c>
      <c r="H23" s="353">
        <v>0</v>
      </c>
      <c r="I23" s="353">
        <v>0</v>
      </c>
      <c r="J23" s="353">
        <v>1</v>
      </c>
      <c r="K23" s="353">
        <v>0</v>
      </c>
      <c r="L23" s="353">
        <v>0</v>
      </c>
      <c r="M23" s="353">
        <v>0</v>
      </c>
      <c r="N23" s="353">
        <v>0</v>
      </c>
      <c r="O23" s="353">
        <v>0</v>
      </c>
      <c r="P23" s="354">
        <v>8</v>
      </c>
      <c r="Q23" s="354">
        <v>12</v>
      </c>
      <c r="R23" s="354">
        <v>2</v>
      </c>
      <c r="S23" s="354">
        <v>4</v>
      </c>
      <c r="T23" s="351">
        <v>60</v>
      </c>
      <c r="U23" s="354">
        <v>3</v>
      </c>
      <c r="V23" s="354">
        <v>1</v>
      </c>
      <c r="W23" s="354">
        <v>0</v>
      </c>
      <c r="X23" s="354">
        <v>3</v>
      </c>
      <c r="Y23" s="354">
        <v>2</v>
      </c>
      <c r="Z23" s="354">
        <v>3</v>
      </c>
      <c r="AA23" s="355">
        <v>0</v>
      </c>
      <c r="AB23" s="355">
        <v>5</v>
      </c>
      <c r="AC23" s="355">
        <v>0</v>
      </c>
      <c r="AD23" s="356">
        <v>0</v>
      </c>
      <c r="AE23" s="356">
        <v>0</v>
      </c>
      <c r="AF23" s="397">
        <v>113</v>
      </c>
      <c r="AG23" s="125"/>
    </row>
    <row r="24" spans="1:33" ht="16.5" thickTop="1" thickBot="1" x14ac:dyDescent="0.25">
      <c r="A24" s="477" t="s">
        <v>376</v>
      </c>
      <c r="B24" s="352">
        <v>11</v>
      </c>
      <c r="C24" s="352">
        <v>1</v>
      </c>
      <c r="D24" s="352">
        <v>0</v>
      </c>
      <c r="E24" s="356">
        <v>0</v>
      </c>
      <c r="F24" s="356">
        <v>0</v>
      </c>
      <c r="G24" s="353">
        <v>0</v>
      </c>
      <c r="H24" s="353">
        <v>0</v>
      </c>
      <c r="I24" s="353">
        <v>0</v>
      </c>
      <c r="J24" s="353">
        <v>0</v>
      </c>
      <c r="K24" s="353">
        <v>0</v>
      </c>
      <c r="L24" s="353">
        <v>0</v>
      </c>
      <c r="M24" s="353">
        <v>0</v>
      </c>
      <c r="N24" s="353">
        <v>0</v>
      </c>
      <c r="O24" s="353">
        <v>2</v>
      </c>
      <c r="P24" s="354">
        <v>7</v>
      </c>
      <c r="Q24" s="354">
        <v>58</v>
      </c>
      <c r="R24" s="354">
        <v>100</v>
      </c>
      <c r="S24" s="354">
        <v>11</v>
      </c>
      <c r="T24" s="354">
        <v>7</v>
      </c>
      <c r="U24" s="351">
        <v>132</v>
      </c>
      <c r="V24" s="354">
        <v>17</v>
      </c>
      <c r="W24" s="354">
        <v>1</v>
      </c>
      <c r="X24" s="354">
        <v>0</v>
      </c>
      <c r="Y24" s="354">
        <v>6</v>
      </c>
      <c r="Z24" s="354">
        <v>13</v>
      </c>
      <c r="AA24" s="355">
        <v>2</v>
      </c>
      <c r="AB24" s="355">
        <v>194</v>
      </c>
      <c r="AC24" s="355">
        <v>22</v>
      </c>
      <c r="AD24" s="356">
        <v>8</v>
      </c>
      <c r="AE24" s="356">
        <v>2</v>
      </c>
      <c r="AF24" s="397">
        <v>594</v>
      </c>
      <c r="AG24" s="125"/>
    </row>
    <row r="25" spans="1:33" ht="16.5" thickTop="1" thickBot="1" x14ac:dyDescent="0.25">
      <c r="A25" s="477" t="s">
        <v>377</v>
      </c>
      <c r="B25" s="352">
        <v>1</v>
      </c>
      <c r="C25" s="352">
        <v>0</v>
      </c>
      <c r="D25" s="352">
        <v>0</v>
      </c>
      <c r="E25" s="356">
        <v>0</v>
      </c>
      <c r="F25" s="356">
        <v>0</v>
      </c>
      <c r="G25" s="353">
        <v>0</v>
      </c>
      <c r="H25" s="353">
        <v>0</v>
      </c>
      <c r="I25" s="353">
        <v>0</v>
      </c>
      <c r="J25" s="353">
        <v>0</v>
      </c>
      <c r="K25" s="353">
        <v>0</v>
      </c>
      <c r="L25" s="353">
        <v>0</v>
      </c>
      <c r="M25" s="353">
        <v>0</v>
      </c>
      <c r="N25" s="353">
        <v>0</v>
      </c>
      <c r="O25" s="353">
        <v>0</v>
      </c>
      <c r="P25" s="354">
        <v>0</v>
      </c>
      <c r="Q25" s="354">
        <v>0</v>
      </c>
      <c r="R25" s="354">
        <v>0</v>
      </c>
      <c r="S25" s="354">
        <v>0</v>
      </c>
      <c r="T25" s="354">
        <v>0</v>
      </c>
      <c r="U25" s="354">
        <v>1</v>
      </c>
      <c r="V25" s="351">
        <v>1</v>
      </c>
      <c r="W25" s="354">
        <v>0</v>
      </c>
      <c r="X25" s="354">
        <v>0</v>
      </c>
      <c r="Y25" s="354">
        <v>0</v>
      </c>
      <c r="Z25" s="354">
        <v>0</v>
      </c>
      <c r="AA25" s="355">
        <v>0</v>
      </c>
      <c r="AB25" s="355">
        <v>5</v>
      </c>
      <c r="AC25" s="355">
        <v>0</v>
      </c>
      <c r="AD25" s="356">
        <v>1</v>
      </c>
      <c r="AE25" s="356">
        <v>0</v>
      </c>
      <c r="AF25" s="397">
        <v>9</v>
      </c>
      <c r="AG25" s="125"/>
    </row>
    <row r="26" spans="1:33" ht="16.5" thickTop="1" thickBot="1" x14ac:dyDescent="0.25">
      <c r="A26" s="478" t="s">
        <v>86</v>
      </c>
      <c r="B26" s="352">
        <v>21</v>
      </c>
      <c r="C26" s="352">
        <v>4</v>
      </c>
      <c r="D26" s="352">
        <v>2</v>
      </c>
      <c r="E26" s="356">
        <v>2</v>
      </c>
      <c r="F26" s="356">
        <v>2</v>
      </c>
      <c r="G26" s="353">
        <v>6</v>
      </c>
      <c r="H26" s="353">
        <v>3</v>
      </c>
      <c r="I26" s="353">
        <v>1</v>
      </c>
      <c r="J26" s="353">
        <v>1</v>
      </c>
      <c r="K26" s="353">
        <v>0</v>
      </c>
      <c r="L26" s="353">
        <v>0</v>
      </c>
      <c r="M26" s="353">
        <v>1</v>
      </c>
      <c r="N26" s="353">
        <v>0</v>
      </c>
      <c r="O26" s="353">
        <v>3</v>
      </c>
      <c r="P26" s="354">
        <v>45</v>
      </c>
      <c r="Q26" s="354">
        <v>298</v>
      </c>
      <c r="R26" s="354">
        <v>119</v>
      </c>
      <c r="S26" s="354">
        <v>41</v>
      </c>
      <c r="T26" s="354">
        <v>62</v>
      </c>
      <c r="U26" s="354">
        <v>24</v>
      </c>
      <c r="V26" s="354">
        <v>8</v>
      </c>
      <c r="W26" s="354">
        <v>1</v>
      </c>
      <c r="X26" s="354">
        <v>0</v>
      </c>
      <c r="Y26" s="354">
        <v>7</v>
      </c>
      <c r="Z26" s="354">
        <v>20</v>
      </c>
      <c r="AA26" s="355">
        <v>1</v>
      </c>
      <c r="AB26" s="355">
        <v>53</v>
      </c>
      <c r="AC26" s="355">
        <v>8</v>
      </c>
      <c r="AD26" s="356">
        <v>44</v>
      </c>
      <c r="AE26" s="356">
        <v>1</v>
      </c>
      <c r="AF26" s="397">
        <v>778</v>
      </c>
      <c r="AG26" s="125"/>
    </row>
    <row r="27" spans="1:33" ht="16.5" thickTop="1" thickBot="1" x14ac:dyDescent="0.25">
      <c r="A27" s="477" t="s">
        <v>378</v>
      </c>
      <c r="B27" s="352">
        <v>0</v>
      </c>
      <c r="C27" s="352">
        <v>0</v>
      </c>
      <c r="D27" s="352">
        <v>0</v>
      </c>
      <c r="E27" s="356">
        <v>0</v>
      </c>
      <c r="F27" s="356">
        <v>0</v>
      </c>
      <c r="G27" s="353">
        <v>0</v>
      </c>
      <c r="H27" s="353">
        <v>0</v>
      </c>
      <c r="I27" s="353">
        <v>0</v>
      </c>
      <c r="J27" s="353">
        <v>0</v>
      </c>
      <c r="K27" s="353">
        <v>0</v>
      </c>
      <c r="L27" s="353">
        <v>0</v>
      </c>
      <c r="M27" s="353">
        <v>0</v>
      </c>
      <c r="N27" s="353">
        <v>0</v>
      </c>
      <c r="O27" s="353">
        <v>0</v>
      </c>
      <c r="P27" s="354">
        <v>0</v>
      </c>
      <c r="Q27" s="354">
        <v>0</v>
      </c>
      <c r="R27" s="354">
        <v>0</v>
      </c>
      <c r="S27" s="354">
        <v>0</v>
      </c>
      <c r="T27" s="354">
        <v>0</v>
      </c>
      <c r="U27" s="354">
        <v>1</v>
      </c>
      <c r="V27" s="354">
        <v>1</v>
      </c>
      <c r="W27" s="351">
        <v>0</v>
      </c>
      <c r="X27" s="354">
        <v>0</v>
      </c>
      <c r="Y27" s="354">
        <v>1</v>
      </c>
      <c r="Z27" s="354">
        <v>0</v>
      </c>
      <c r="AA27" s="355">
        <v>0</v>
      </c>
      <c r="AB27" s="355">
        <v>0</v>
      </c>
      <c r="AC27" s="355">
        <v>0</v>
      </c>
      <c r="AD27" s="356">
        <v>3</v>
      </c>
      <c r="AE27" s="356">
        <v>0</v>
      </c>
      <c r="AF27" s="397">
        <v>6</v>
      </c>
      <c r="AG27" s="125"/>
    </row>
    <row r="28" spans="1:33" ht="16.5" thickTop="1" thickBot="1" x14ac:dyDescent="0.25">
      <c r="A28" s="477" t="s">
        <v>379</v>
      </c>
      <c r="B28" s="352">
        <v>0</v>
      </c>
      <c r="C28" s="352">
        <v>0</v>
      </c>
      <c r="D28" s="352">
        <v>0</v>
      </c>
      <c r="E28" s="356">
        <v>0</v>
      </c>
      <c r="F28" s="356">
        <v>0</v>
      </c>
      <c r="G28" s="353">
        <v>0</v>
      </c>
      <c r="H28" s="353">
        <v>0</v>
      </c>
      <c r="I28" s="353">
        <v>0</v>
      </c>
      <c r="J28" s="353">
        <v>0</v>
      </c>
      <c r="K28" s="353">
        <v>0</v>
      </c>
      <c r="L28" s="353">
        <v>0</v>
      </c>
      <c r="M28" s="353">
        <v>0</v>
      </c>
      <c r="N28" s="353">
        <v>0</v>
      </c>
      <c r="O28" s="353">
        <v>0</v>
      </c>
      <c r="P28" s="354">
        <v>0</v>
      </c>
      <c r="Q28" s="354">
        <v>0</v>
      </c>
      <c r="R28" s="354">
        <v>0</v>
      </c>
      <c r="S28" s="354">
        <v>0</v>
      </c>
      <c r="T28" s="354">
        <v>0</v>
      </c>
      <c r="U28" s="354">
        <v>0</v>
      </c>
      <c r="V28" s="354">
        <v>0</v>
      </c>
      <c r="W28" s="354">
        <v>0</v>
      </c>
      <c r="X28" s="351">
        <v>0</v>
      </c>
      <c r="Y28" s="354">
        <v>0</v>
      </c>
      <c r="Z28" s="354">
        <v>0</v>
      </c>
      <c r="AA28" s="355">
        <v>0</v>
      </c>
      <c r="AB28" s="355">
        <v>1</v>
      </c>
      <c r="AC28" s="355">
        <v>0</v>
      </c>
      <c r="AD28" s="356">
        <v>0</v>
      </c>
      <c r="AE28" s="356">
        <v>0</v>
      </c>
      <c r="AF28" s="397">
        <v>1</v>
      </c>
      <c r="AG28" s="125"/>
    </row>
    <row r="29" spans="1:33" ht="16.5" thickTop="1" thickBot="1" x14ac:dyDescent="0.25">
      <c r="A29" s="477" t="s">
        <v>380</v>
      </c>
      <c r="B29" s="352">
        <v>2</v>
      </c>
      <c r="C29" s="352">
        <v>0</v>
      </c>
      <c r="D29" s="352">
        <v>0</v>
      </c>
      <c r="E29" s="356">
        <v>1</v>
      </c>
      <c r="F29" s="356">
        <v>0</v>
      </c>
      <c r="G29" s="353">
        <v>1</v>
      </c>
      <c r="H29" s="353">
        <v>0</v>
      </c>
      <c r="I29" s="353">
        <v>0</v>
      </c>
      <c r="J29" s="353">
        <v>0</v>
      </c>
      <c r="K29" s="353">
        <v>0</v>
      </c>
      <c r="L29" s="353">
        <v>0</v>
      </c>
      <c r="M29" s="353">
        <v>0</v>
      </c>
      <c r="N29" s="353">
        <v>0</v>
      </c>
      <c r="O29" s="353">
        <v>0</v>
      </c>
      <c r="P29" s="354">
        <v>2</v>
      </c>
      <c r="Q29" s="354">
        <v>4</v>
      </c>
      <c r="R29" s="354">
        <v>3</v>
      </c>
      <c r="S29" s="354">
        <v>3</v>
      </c>
      <c r="T29" s="354">
        <v>5</v>
      </c>
      <c r="U29" s="354">
        <v>2</v>
      </c>
      <c r="V29" s="354">
        <v>0</v>
      </c>
      <c r="W29" s="354">
        <v>0</v>
      </c>
      <c r="X29" s="354">
        <v>1</v>
      </c>
      <c r="Y29" s="351">
        <v>45</v>
      </c>
      <c r="Z29" s="354">
        <v>2</v>
      </c>
      <c r="AA29" s="355">
        <v>0</v>
      </c>
      <c r="AB29" s="355">
        <v>17</v>
      </c>
      <c r="AC29" s="355">
        <v>5</v>
      </c>
      <c r="AD29" s="356">
        <v>3</v>
      </c>
      <c r="AE29" s="356">
        <v>2</v>
      </c>
      <c r="AF29" s="397">
        <v>98</v>
      </c>
      <c r="AG29" s="125"/>
    </row>
    <row r="30" spans="1:33" ht="16.5" thickTop="1" thickBot="1" x14ac:dyDescent="0.25">
      <c r="A30" s="477" t="s">
        <v>381</v>
      </c>
      <c r="B30" s="352">
        <v>6</v>
      </c>
      <c r="C30" s="352">
        <v>1</v>
      </c>
      <c r="D30" s="352">
        <v>0</v>
      </c>
      <c r="E30" s="356">
        <v>3</v>
      </c>
      <c r="F30" s="356">
        <v>3</v>
      </c>
      <c r="G30" s="353">
        <v>4</v>
      </c>
      <c r="H30" s="353">
        <v>3</v>
      </c>
      <c r="I30" s="353">
        <v>1</v>
      </c>
      <c r="J30" s="353">
        <v>1</v>
      </c>
      <c r="K30" s="353">
        <v>0</v>
      </c>
      <c r="L30" s="353">
        <v>1</v>
      </c>
      <c r="M30" s="353">
        <v>0</v>
      </c>
      <c r="N30" s="353">
        <v>0</v>
      </c>
      <c r="O30" s="353">
        <v>0</v>
      </c>
      <c r="P30" s="354">
        <v>13</v>
      </c>
      <c r="Q30" s="354">
        <v>40</v>
      </c>
      <c r="R30" s="354">
        <v>26</v>
      </c>
      <c r="S30" s="354">
        <v>6</v>
      </c>
      <c r="T30" s="354">
        <v>19</v>
      </c>
      <c r="U30" s="354">
        <v>14</v>
      </c>
      <c r="V30" s="354">
        <v>2</v>
      </c>
      <c r="W30" s="354">
        <v>0</v>
      </c>
      <c r="X30" s="354">
        <v>0</v>
      </c>
      <c r="Y30" s="354">
        <v>3</v>
      </c>
      <c r="Z30" s="351">
        <v>27</v>
      </c>
      <c r="AA30" s="355">
        <v>0</v>
      </c>
      <c r="AB30" s="355">
        <v>33</v>
      </c>
      <c r="AC30" s="355">
        <v>4</v>
      </c>
      <c r="AD30" s="356">
        <v>10</v>
      </c>
      <c r="AE30" s="356">
        <v>2</v>
      </c>
      <c r="AF30" s="397">
        <v>222</v>
      </c>
      <c r="AG30" s="125"/>
    </row>
    <row r="31" spans="1:33" ht="16.5" thickTop="1" thickBot="1" x14ac:dyDescent="0.25">
      <c r="A31" s="477" t="s">
        <v>382</v>
      </c>
      <c r="B31" s="352">
        <v>0</v>
      </c>
      <c r="C31" s="352">
        <v>0</v>
      </c>
      <c r="D31" s="352">
        <v>0</v>
      </c>
      <c r="E31" s="356">
        <v>0</v>
      </c>
      <c r="F31" s="356">
        <v>0</v>
      </c>
      <c r="G31" s="353">
        <v>0</v>
      </c>
      <c r="H31" s="353">
        <v>0</v>
      </c>
      <c r="I31" s="353">
        <v>0</v>
      </c>
      <c r="J31" s="353">
        <v>0</v>
      </c>
      <c r="K31" s="353">
        <v>0</v>
      </c>
      <c r="L31" s="353">
        <v>0</v>
      </c>
      <c r="M31" s="353">
        <v>0</v>
      </c>
      <c r="N31" s="353">
        <v>0</v>
      </c>
      <c r="O31" s="353">
        <v>0</v>
      </c>
      <c r="P31" s="354">
        <v>0</v>
      </c>
      <c r="Q31" s="354">
        <v>0</v>
      </c>
      <c r="R31" s="354">
        <v>0</v>
      </c>
      <c r="S31" s="354">
        <v>0</v>
      </c>
      <c r="T31" s="354">
        <v>0</v>
      </c>
      <c r="U31" s="354">
        <v>0</v>
      </c>
      <c r="V31" s="354">
        <v>0</v>
      </c>
      <c r="W31" s="354">
        <v>0</v>
      </c>
      <c r="X31" s="354">
        <v>0</v>
      </c>
      <c r="Y31" s="354">
        <v>0</v>
      </c>
      <c r="Z31" s="354">
        <v>0</v>
      </c>
      <c r="AA31" s="351">
        <v>0</v>
      </c>
      <c r="AB31" s="355">
        <v>2</v>
      </c>
      <c r="AC31" s="355">
        <v>0</v>
      </c>
      <c r="AD31" s="356">
        <v>0</v>
      </c>
      <c r="AE31" s="356">
        <v>0</v>
      </c>
      <c r="AF31" s="397">
        <v>2</v>
      </c>
      <c r="AG31" s="125"/>
    </row>
    <row r="32" spans="1:33" ht="16.5" thickTop="1" thickBot="1" x14ac:dyDescent="0.25">
      <c r="A32" s="477" t="s">
        <v>92</v>
      </c>
      <c r="B32" s="352">
        <v>1</v>
      </c>
      <c r="C32" s="352">
        <v>1</v>
      </c>
      <c r="D32" s="352">
        <v>0</v>
      </c>
      <c r="E32" s="356">
        <v>0</v>
      </c>
      <c r="F32" s="356">
        <v>0</v>
      </c>
      <c r="G32" s="353">
        <v>0</v>
      </c>
      <c r="H32" s="353">
        <v>0</v>
      </c>
      <c r="I32" s="353">
        <v>0</v>
      </c>
      <c r="J32" s="353">
        <v>0</v>
      </c>
      <c r="K32" s="353">
        <v>0</v>
      </c>
      <c r="L32" s="353">
        <v>0</v>
      </c>
      <c r="M32" s="353">
        <v>0</v>
      </c>
      <c r="N32" s="353">
        <v>0</v>
      </c>
      <c r="O32" s="353">
        <v>0</v>
      </c>
      <c r="P32" s="354">
        <v>2</v>
      </c>
      <c r="Q32" s="354">
        <v>3</v>
      </c>
      <c r="R32" s="354">
        <v>9</v>
      </c>
      <c r="S32" s="354">
        <v>0</v>
      </c>
      <c r="T32" s="354">
        <v>0</v>
      </c>
      <c r="U32" s="354">
        <v>8</v>
      </c>
      <c r="V32" s="354">
        <v>2</v>
      </c>
      <c r="W32" s="354">
        <v>0</v>
      </c>
      <c r="X32" s="354">
        <v>0</v>
      </c>
      <c r="Y32" s="354">
        <v>5</v>
      </c>
      <c r="Z32" s="354">
        <v>4</v>
      </c>
      <c r="AA32" s="355">
        <v>0</v>
      </c>
      <c r="AB32" s="351">
        <v>50</v>
      </c>
      <c r="AC32" s="355">
        <v>11</v>
      </c>
      <c r="AD32" s="356">
        <v>0</v>
      </c>
      <c r="AE32" s="356">
        <v>2</v>
      </c>
      <c r="AF32" s="397">
        <v>98</v>
      </c>
      <c r="AG32" s="125"/>
    </row>
    <row r="33" spans="1:33" ht="16.5" thickTop="1" thickBot="1" x14ac:dyDescent="0.25">
      <c r="A33" s="477" t="s">
        <v>383</v>
      </c>
      <c r="B33" s="352">
        <v>1</v>
      </c>
      <c r="C33" s="352">
        <v>3</v>
      </c>
      <c r="D33" s="352">
        <v>0</v>
      </c>
      <c r="E33" s="356">
        <v>0</v>
      </c>
      <c r="F33" s="356">
        <v>0</v>
      </c>
      <c r="G33" s="353">
        <v>0</v>
      </c>
      <c r="H33" s="353">
        <v>0</v>
      </c>
      <c r="I33" s="353">
        <v>0</v>
      </c>
      <c r="J33" s="353">
        <v>0</v>
      </c>
      <c r="K33" s="353">
        <v>0</v>
      </c>
      <c r="L33" s="353">
        <v>0</v>
      </c>
      <c r="M33" s="353">
        <v>0</v>
      </c>
      <c r="N33" s="353">
        <v>0</v>
      </c>
      <c r="O33" s="353">
        <v>0</v>
      </c>
      <c r="P33" s="354">
        <v>1</v>
      </c>
      <c r="Q33" s="354">
        <v>0</v>
      </c>
      <c r="R33" s="354">
        <v>4</v>
      </c>
      <c r="S33" s="354">
        <v>0</v>
      </c>
      <c r="T33" s="354">
        <v>0</v>
      </c>
      <c r="U33" s="354">
        <v>1</v>
      </c>
      <c r="V33" s="354">
        <v>0</v>
      </c>
      <c r="W33" s="354">
        <v>0</v>
      </c>
      <c r="X33" s="354">
        <v>0</v>
      </c>
      <c r="Y33" s="354">
        <v>1</v>
      </c>
      <c r="Z33" s="354">
        <v>0</v>
      </c>
      <c r="AA33" s="355">
        <v>2</v>
      </c>
      <c r="AB33" s="355">
        <v>8</v>
      </c>
      <c r="AC33" s="351">
        <v>7</v>
      </c>
      <c r="AD33" s="356">
        <v>3</v>
      </c>
      <c r="AE33" s="356">
        <v>0</v>
      </c>
      <c r="AF33" s="397">
        <v>31</v>
      </c>
      <c r="AG33" s="125"/>
    </row>
    <row r="34" spans="1:33" ht="16.5" thickTop="1" thickBot="1" x14ac:dyDescent="0.25">
      <c r="A34" s="477" t="s">
        <v>384</v>
      </c>
      <c r="B34" s="352">
        <v>1</v>
      </c>
      <c r="C34" s="352">
        <v>0</v>
      </c>
      <c r="D34" s="352">
        <v>0</v>
      </c>
      <c r="E34" s="356">
        <v>0</v>
      </c>
      <c r="F34" s="356">
        <v>0</v>
      </c>
      <c r="G34" s="353">
        <v>0</v>
      </c>
      <c r="H34" s="353">
        <v>0</v>
      </c>
      <c r="I34" s="353">
        <v>0</v>
      </c>
      <c r="J34" s="353">
        <v>0</v>
      </c>
      <c r="K34" s="353">
        <v>0</v>
      </c>
      <c r="L34" s="353">
        <v>0</v>
      </c>
      <c r="M34" s="353">
        <v>0</v>
      </c>
      <c r="N34" s="353">
        <v>0</v>
      </c>
      <c r="O34" s="353">
        <v>3</v>
      </c>
      <c r="P34" s="354">
        <v>14</v>
      </c>
      <c r="Q34" s="354">
        <v>7</v>
      </c>
      <c r="R34" s="354">
        <v>0</v>
      </c>
      <c r="S34" s="354">
        <v>0</v>
      </c>
      <c r="T34" s="354">
        <v>1</v>
      </c>
      <c r="U34" s="354">
        <v>9</v>
      </c>
      <c r="V34" s="354">
        <v>2</v>
      </c>
      <c r="W34" s="354">
        <v>1</v>
      </c>
      <c r="X34" s="354">
        <v>0</v>
      </c>
      <c r="Y34" s="354">
        <v>4</v>
      </c>
      <c r="Z34" s="354">
        <v>1</v>
      </c>
      <c r="AA34" s="355">
        <v>0</v>
      </c>
      <c r="AB34" s="355">
        <v>59</v>
      </c>
      <c r="AC34" s="355">
        <v>2</v>
      </c>
      <c r="AD34" s="351">
        <v>13</v>
      </c>
      <c r="AE34" s="356">
        <v>2</v>
      </c>
      <c r="AF34" s="397">
        <v>119</v>
      </c>
      <c r="AG34" s="125"/>
    </row>
    <row r="35" spans="1:33" ht="16.5" thickTop="1" thickBot="1" x14ac:dyDescent="0.3">
      <c r="A35" s="477" t="s">
        <v>385</v>
      </c>
      <c r="B35" s="352">
        <v>9</v>
      </c>
      <c r="C35" s="352">
        <v>1</v>
      </c>
      <c r="D35" s="352">
        <v>0</v>
      </c>
      <c r="E35" s="356">
        <v>0</v>
      </c>
      <c r="F35" s="356">
        <v>1</v>
      </c>
      <c r="G35" s="353">
        <v>1</v>
      </c>
      <c r="H35" s="353">
        <v>0</v>
      </c>
      <c r="I35" s="353">
        <v>0</v>
      </c>
      <c r="J35" s="353">
        <v>0</v>
      </c>
      <c r="K35" s="353">
        <v>0</v>
      </c>
      <c r="L35" s="353">
        <v>0</v>
      </c>
      <c r="M35" s="353">
        <v>0</v>
      </c>
      <c r="N35" s="353">
        <v>0</v>
      </c>
      <c r="O35" s="353">
        <v>0</v>
      </c>
      <c r="P35" s="354">
        <v>2</v>
      </c>
      <c r="Q35" s="354">
        <v>4</v>
      </c>
      <c r="R35" s="354">
        <v>2</v>
      </c>
      <c r="S35" s="354">
        <v>4</v>
      </c>
      <c r="T35" s="354">
        <v>3</v>
      </c>
      <c r="U35" s="354">
        <v>5</v>
      </c>
      <c r="V35" s="354">
        <v>1</v>
      </c>
      <c r="W35" s="354">
        <v>0</v>
      </c>
      <c r="X35" s="354">
        <v>0</v>
      </c>
      <c r="Y35" s="354">
        <v>11</v>
      </c>
      <c r="Z35" s="354">
        <v>1</v>
      </c>
      <c r="AA35" s="355">
        <v>0</v>
      </c>
      <c r="AB35" s="355">
        <v>43</v>
      </c>
      <c r="AC35" s="355">
        <v>0</v>
      </c>
      <c r="AD35" s="356">
        <v>5</v>
      </c>
      <c r="AE35" s="351">
        <v>23</v>
      </c>
      <c r="AF35" s="397">
        <v>116</v>
      </c>
    </row>
    <row r="36" spans="1:33" ht="16.5" thickTop="1" thickBot="1" x14ac:dyDescent="0.3">
      <c r="A36" s="384" t="s">
        <v>5</v>
      </c>
      <c r="B36" s="357">
        <v>457</v>
      </c>
      <c r="C36" s="357">
        <v>25</v>
      </c>
      <c r="D36" s="357">
        <v>10</v>
      </c>
      <c r="E36" s="357">
        <v>152</v>
      </c>
      <c r="F36" s="357">
        <v>133</v>
      </c>
      <c r="G36" s="358">
        <v>418</v>
      </c>
      <c r="H36" s="358">
        <v>118</v>
      </c>
      <c r="I36" s="358">
        <v>193</v>
      </c>
      <c r="J36" s="358">
        <v>427</v>
      </c>
      <c r="K36" s="358">
        <v>69</v>
      </c>
      <c r="L36" s="358">
        <v>15</v>
      </c>
      <c r="M36" s="358">
        <v>3</v>
      </c>
      <c r="N36" s="358">
        <v>22</v>
      </c>
      <c r="O36" s="358">
        <v>29</v>
      </c>
      <c r="P36" s="359">
        <v>610</v>
      </c>
      <c r="Q36" s="359">
        <v>1774</v>
      </c>
      <c r="R36" s="359">
        <v>832</v>
      </c>
      <c r="S36" s="359">
        <v>354</v>
      </c>
      <c r="T36" s="359">
        <v>496</v>
      </c>
      <c r="U36" s="359">
        <v>667</v>
      </c>
      <c r="V36" s="359">
        <v>76</v>
      </c>
      <c r="W36" s="359">
        <v>132</v>
      </c>
      <c r="X36" s="359">
        <v>21</v>
      </c>
      <c r="Y36" s="359">
        <v>204</v>
      </c>
      <c r="Z36" s="359">
        <v>182</v>
      </c>
      <c r="AA36" s="360">
        <v>5</v>
      </c>
      <c r="AB36" s="360">
        <v>1081</v>
      </c>
      <c r="AC36" s="360">
        <v>90</v>
      </c>
      <c r="AD36" s="357">
        <v>442</v>
      </c>
      <c r="AE36" s="357">
        <v>73</v>
      </c>
      <c r="AF36" s="358">
        <v>9121</v>
      </c>
    </row>
    <row r="37" spans="1:33" s="520" customFormat="1" ht="24" customHeight="1" thickTop="1" thickBot="1" x14ac:dyDescent="0.3">
      <c r="A37" s="985" t="s">
        <v>415</v>
      </c>
      <c r="B37" s="986"/>
      <c r="C37" s="986"/>
      <c r="D37" s="986"/>
      <c r="E37" s="986"/>
      <c r="F37" s="986"/>
      <c r="G37" s="986"/>
      <c r="H37" s="986"/>
      <c r="I37" s="986"/>
      <c r="J37" s="986"/>
      <c r="K37" s="986"/>
      <c r="L37" s="986"/>
      <c r="M37" s="986"/>
      <c r="N37" s="986"/>
      <c r="O37" s="986"/>
      <c r="P37" s="986"/>
      <c r="Q37" s="986"/>
      <c r="R37" s="986"/>
      <c r="S37" s="986"/>
      <c r="T37" s="986"/>
      <c r="U37" s="986"/>
      <c r="V37" s="986"/>
      <c r="W37" s="986"/>
      <c r="X37" s="986"/>
      <c r="Y37" s="986"/>
      <c r="Z37" s="986"/>
      <c r="AA37" s="986"/>
      <c r="AB37" s="986"/>
      <c r="AC37" s="986"/>
      <c r="AD37" s="986"/>
      <c r="AE37" s="986"/>
      <c r="AF37" s="986"/>
    </row>
    <row r="38" spans="1:33" s="519" customFormat="1" ht="19.5" customHeight="1" thickTop="1" thickBot="1" x14ac:dyDescent="0.3">
      <c r="A38" s="993" t="s">
        <v>417</v>
      </c>
      <c r="B38" s="994"/>
      <c r="C38" s="994"/>
      <c r="D38" s="994"/>
      <c r="E38" s="994"/>
      <c r="F38" s="994"/>
      <c r="G38" s="994"/>
      <c r="H38" s="994"/>
      <c r="I38" s="994"/>
      <c r="J38" s="994"/>
      <c r="K38" s="994"/>
      <c r="L38" s="994"/>
      <c r="M38" s="994"/>
      <c r="N38" s="994"/>
      <c r="O38" s="995"/>
      <c r="P38" s="518"/>
      <c r="Q38" s="518"/>
      <c r="R38" s="518"/>
      <c r="S38" s="518"/>
      <c r="T38" s="518"/>
      <c r="U38" s="518"/>
      <c r="V38" s="518"/>
      <c r="W38" s="518"/>
      <c r="X38" s="518"/>
      <c r="Y38" s="518"/>
      <c r="Z38" s="518"/>
      <c r="AA38" s="518"/>
      <c r="AB38" s="518"/>
      <c r="AC38" s="518"/>
      <c r="AD38" s="518"/>
      <c r="AE38" s="518"/>
      <c r="AF38" s="518"/>
    </row>
    <row r="39" spans="1:33" ht="35.25" customHeight="1" thickTop="1" thickBot="1" x14ac:dyDescent="0.3">
      <c r="A39" s="987" t="s">
        <v>494</v>
      </c>
      <c r="B39" s="988"/>
      <c r="C39" s="988"/>
      <c r="D39" s="988"/>
      <c r="E39" s="988"/>
      <c r="F39" s="988"/>
      <c r="G39" s="988"/>
      <c r="H39" s="988"/>
      <c r="I39" s="988"/>
      <c r="J39" s="988"/>
      <c r="K39" s="988"/>
      <c r="L39" s="988"/>
      <c r="M39" s="988"/>
      <c r="N39" s="988"/>
      <c r="O39" s="988"/>
      <c r="P39" s="988"/>
      <c r="Q39" s="988"/>
      <c r="R39" s="988"/>
      <c r="S39" s="988"/>
      <c r="T39" s="988"/>
      <c r="U39" s="988"/>
      <c r="V39" s="988"/>
      <c r="W39" s="988"/>
      <c r="X39" s="988"/>
      <c r="Y39" s="988"/>
      <c r="Z39" s="988"/>
      <c r="AA39" s="988"/>
      <c r="AB39" s="988"/>
      <c r="AC39" s="988"/>
      <c r="AD39" s="988"/>
      <c r="AE39" s="988"/>
      <c r="AF39" s="989"/>
    </row>
    <row r="40" spans="1:33" ht="17.25" customHeight="1" thickTop="1" x14ac:dyDescent="0.25"/>
  </sheetData>
  <mergeCells count="5">
    <mergeCell ref="A1:AF1"/>
    <mergeCell ref="A37:AF37"/>
    <mergeCell ref="A39:AF39"/>
    <mergeCell ref="B2:AF2"/>
    <mergeCell ref="A38:O38"/>
  </mergeCells>
  <printOptions horizontalCentered="1"/>
  <pageMargins left="0.19685039370078741" right="0.19685039370078741" top="0.19685039370078741" bottom="0.19685039370078741" header="0" footer="0"/>
  <pageSetup paperSize="8" scale="65" orientation="landscape" r:id="rId1"/>
  <headerFooter>
    <oddFooter>&amp;R&amp;[34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showGridLines="0" view="pageBreakPreview" zoomScaleNormal="100" zoomScaleSheetLayoutView="100" workbookViewId="0">
      <selection sqref="A1:N1"/>
    </sheetView>
  </sheetViews>
  <sheetFormatPr defaultColWidth="9.140625" defaultRowHeight="33" customHeight="1" x14ac:dyDescent="0.25"/>
  <cols>
    <col min="1" max="1" width="38.7109375" style="365" customWidth="1"/>
    <col min="2" max="2" width="9.7109375" style="365" customWidth="1"/>
    <col min="3" max="4" width="10.140625" style="365" customWidth="1"/>
    <col min="5" max="5" width="12" style="365" customWidth="1"/>
    <col min="6" max="7" width="10.140625" style="365" customWidth="1"/>
    <col min="8" max="8" width="11.28515625" style="365" customWidth="1"/>
    <col min="9" max="9" width="10.140625" style="365" customWidth="1"/>
    <col min="10" max="10" width="11" style="365" customWidth="1"/>
    <col min="11" max="11" width="11.28515625" style="365" customWidth="1"/>
    <col min="12" max="12" width="11.42578125" style="365" customWidth="1"/>
    <col min="13" max="13" width="11.5703125" style="365" customWidth="1"/>
    <col min="14" max="14" width="9.28515625" style="365" customWidth="1"/>
    <col min="15" max="15" width="9.140625" style="365"/>
    <col min="16" max="16384" width="9.140625" style="39"/>
  </cols>
  <sheetData>
    <row r="1" spans="1:15" ht="27" customHeight="1" thickTop="1" thickBot="1" x14ac:dyDescent="0.3">
      <c r="A1" s="953" t="s">
        <v>533</v>
      </c>
      <c r="B1" s="954"/>
      <c r="C1" s="954"/>
      <c r="D1" s="954"/>
      <c r="E1" s="954"/>
      <c r="F1" s="954"/>
      <c r="G1" s="954"/>
      <c r="H1" s="954"/>
      <c r="I1" s="954"/>
      <c r="J1" s="954"/>
      <c r="K1" s="954"/>
      <c r="L1" s="954"/>
      <c r="M1" s="954"/>
      <c r="N1" s="978"/>
    </row>
    <row r="2" spans="1:15" ht="26.25" customHeight="1" thickTop="1" thickBot="1" x14ac:dyDescent="0.3">
      <c r="A2" s="984" t="s">
        <v>519</v>
      </c>
      <c r="B2" s="984"/>
      <c r="C2" s="984"/>
      <c r="D2" s="984"/>
      <c r="E2" s="984"/>
      <c r="F2" s="984"/>
      <c r="G2" s="984"/>
      <c r="H2" s="984"/>
      <c r="I2" s="984"/>
      <c r="J2" s="984"/>
      <c r="K2" s="984"/>
      <c r="L2" s="984"/>
      <c r="M2" s="984"/>
      <c r="N2" s="984"/>
    </row>
    <row r="3" spans="1:15" ht="100.5" customHeight="1" thickTop="1" thickBot="1" x14ac:dyDescent="0.3">
      <c r="A3" s="367" t="s">
        <v>505</v>
      </c>
      <c r="B3" s="788" t="s">
        <v>133</v>
      </c>
      <c r="C3" s="788" t="s">
        <v>251</v>
      </c>
      <c r="D3" s="788" t="s">
        <v>252</v>
      </c>
      <c r="E3" s="788" t="s">
        <v>47</v>
      </c>
      <c r="F3" s="788" t="s">
        <v>48</v>
      </c>
      <c r="G3" s="788" t="s">
        <v>154</v>
      </c>
      <c r="H3" s="788" t="s">
        <v>253</v>
      </c>
      <c r="I3" s="788" t="s">
        <v>52</v>
      </c>
      <c r="J3" s="788" t="s">
        <v>53</v>
      </c>
      <c r="K3" s="788" t="s">
        <v>54</v>
      </c>
      <c r="L3" s="788" t="s">
        <v>50</v>
      </c>
      <c r="M3" s="788" t="s">
        <v>55</v>
      </c>
      <c r="N3" s="788" t="s">
        <v>5</v>
      </c>
    </row>
    <row r="4" spans="1:15" s="480" customFormat="1" ht="19.5" customHeight="1" thickTop="1" thickBot="1" x14ac:dyDescent="0.3">
      <c r="A4" s="786" t="s">
        <v>155</v>
      </c>
      <c r="B4" s="793">
        <v>2</v>
      </c>
      <c r="C4" s="792">
        <v>0</v>
      </c>
      <c r="D4" s="792">
        <v>4</v>
      </c>
      <c r="E4" s="792">
        <v>2</v>
      </c>
      <c r="F4" s="792">
        <v>20</v>
      </c>
      <c r="G4" s="792">
        <v>1</v>
      </c>
      <c r="H4" s="792">
        <v>0</v>
      </c>
      <c r="I4" s="792">
        <v>2</v>
      </c>
      <c r="J4" s="792">
        <v>0</v>
      </c>
      <c r="K4" s="792">
        <v>0</v>
      </c>
      <c r="L4" s="792">
        <v>1</v>
      </c>
      <c r="M4" s="792">
        <v>0</v>
      </c>
      <c r="N4" s="792">
        <v>32</v>
      </c>
      <c r="O4" s="509"/>
    </row>
    <row r="5" spans="1:15" s="480" customFormat="1" ht="19.5" customHeight="1" thickTop="1" thickBot="1" x14ac:dyDescent="0.3">
      <c r="A5" s="786" t="s">
        <v>30</v>
      </c>
      <c r="B5" s="792">
        <v>0</v>
      </c>
      <c r="C5" s="792">
        <v>13</v>
      </c>
      <c r="D5" s="793">
        <v>34</v>
      </c>
      <c r="E5" s="792">
        <v>1</v>
      </c>
      <c r="F5" s="792">
        <v>4</v>
      </c>
      <c r="G5" s="792">
        <v>0</v>
      </c>
      <c r="H5" s="792">
        <v>0</v>
      </c>
      <c r="I5" s="792">
        <v>0</v>
      </c>
      <c r="J5" s="792">
        <v>0</v>
      </c>
      <c r="K5" s="792">
        <v>1</v>
      </c>
      <c r="L5" s="792">
        <v>1</v>
      </c>
      <c r="M5" s="792">
        <v>0</v>
      </c>
      <c r="N5" s="792">
        <v>54</v>
      </c>
      <c r="O5" s="509"/>
    </row>
    <row r="6" spans="1:15" s="480" customFormat="1" ht="19.5" customHeight="1" thickTop="1" thickBot="1" x14ac:dyDescent="0.3">
      <c r="A6" s="786" t="s">
        <v>47</v>
      </c>
      <c r="B6" s="792">
        <v>0</v>
      </c>
      <c r="C6" s="792">
        <v>0</v>
      </c>
      <c r="D6" s="792">
        <v>2</v>
      </c>
      <c r="E6" s="793">
        <v>0</v>
      </c>
      <c r="F6" s="792">
        <v>4</v>
      </c>
      <c r="G6" s="792">
        <v>0</v>
      </c>
      <c r="H6" s="792">
        <v>0</v>
      </c>
      <c r="I6" s="792">
        <v>0</v>
      </c>
      <c r="J6" s="792">
        <v>0</v>
      </c>
      <c r="K6" s="792">
        <v>1</v>
      </c>
      <c r="L6" s="792">
        <v>1</v>
      </c>
      <c r="M6" s="792">
        <v>0</v>
      </c>
      <c r="N6" s="792">
        <v>8</v>
      </c>
      <c r="O6" s="509"/>
    </row>
    <row r="7" spans="1:15" s="480" customFormat="1" ht="19.5" customHeight="1" thickTop="1" thickBot="1" x14ac:dyDescent="0.3">
      <c r="A7" s="786" t="s">
        <v>48</v>
      </c>
      <c r="B7" s="792">
        <v>1</v>
      </c>
      <c r="C7" s="792">
        <v>4</v>
      </c>
      <c r="D7" s="792">
        <v>82</v>
      </c>
      <c r="E7" s="792">
        <v>12</v>
      </c>
      <c r="F7" s="793">
        <v>1032</v>
      </c>
      <c r="G7" s="792">
        <v>38</v>
      </c>
      <c r="H7" s="792">
        <v>21</v>
      </c>
      <c r="I7" s="792">
        <v>54</v>
      </c>
      <c r="J7" s="792">
        <v>16</v>
      </c>
      <c r="K7" s="792">
        <v>16</v>
      </c>
      <c r="L7" s="792">
        <v>18</v>
      </c>
      <c r="M7" s="792">
        <v>8</v>
      </c>
      <c r="N7" s="792">
        <v>1302</v>
      </c>
      <c r="O7" s="509"/>
    </row>
    <row r="8" spans="1:15" s="480" customFormat="1" ht="19.5" customHeight="1" thickTop="1" thickBot="1" x14ac:dyDescent="0.3">
      <c r="A8" s="786" t="s">
        <v>154</v>
      </c>
      <c r="B8" s="792">
        <v>0</v>
      </c>
      <c r="C8" s="792">
        <v>3</v>
      </c>
      <c r="D8" s="792">
        <v>6</v>
      </c>
      <c r="E8" s="792">
        <v>1</v>
      </c>
      <c r="F8" s="792">
        <v>45</v>
      </c>
      <c r="G8" s="793">
        <v>28</v>
      </c>
      <c r="H8" s="792">
        <v>2</v>
      </c>
      <c r="I8" s="792">
        <v>7</v>
      </c>
      <c r="J8" s="792">
        <v>0</v>
      </c>
      <c r="K8" s="792">
        <v>0</v>
      </c>
      <c r="L8" s="792">
        <v>0</v>
      </c>
      <c r="M8" s="792">
        <v>1</v>
      </c>
      <c r="N8" s="792">
        <v>93</v>
      </c>
      <c r="O8" s="509"/>
    </row>
    <row r="9" spans="1:15" s="480" customFormat="1" ht="19.5" customHeight="1" thickTop="1" thickBot="1" x14ac:dyDescent="0.3">
      <c r="A9" s="786" t="s">
        <v>51</v>
      </c>
      <c r="B9" s="792">
        <v>0</v>
      </c>
      <c r="C9" s="792">
        <v>0</v>
      </c>
      <c r="D9" s="792">
        <v>0</v>
      </c>
      <c r="E9" s="792">
        <v>0</v>
      </c>
      <c r="F9" s="792">
        <v>2</v>
      </c>
      <c r="G9" s="792">
        <v>0</v>
      </c>
      <c r="H9" s="793">
        <v>0</v>
      </c>
      <c r="I9" s="792">
        <v>0</v>
      </c>
      <c r="J9" s="792">
        <v>0</v>
      </c>
      <c r="K9" s="792">
        <v>0</v>
      </c>
      <c r="L9" s="792">
        <v>0</v>
      </c>
      <c r="M9" s="792">
        <v>0</v>
      </c>
      <c r="N9" s="792">
        <v>2</v>
      </c>
      <c r="O9" s="509"/>
    </row>
    <row r="10" spans="1:15" s="480" customFormat="1" ht="19.5" customHeight="1" thickTop="1" thickBot="1" x14ac:dyDescent="0.3">
      <c r="A10" s="786" t="s">
        <v>52</v>
      </c>
      <c r="B10" s="792">
        <v>0</v>
      </c>
      <c r="C10" s="792">
        <v>1</v>
      </c>
      <c r="D10" s="792">
        <v>7</v>
      </c>
      <c r="E10" s="792">
        <v>0</v>
      </c>
      <c r="F10" s="792">
        <v>4</v>
      </c>
      <c r="G10" s="792">
        <v>0</v>
      </c>
      <c r="H10" s="792">
        <v>1</v>
      </c>
      <c r="I10" s="793">
        <v>1</v>
      </c>
      <c r="J10" s="792">
        <v>1</v>
      </c>
      <c r="K10" s="792">
        <v>2</v>
      </c>
      <c r="L10" s="792">
        <v>0</v>
      </c>
      <c r="M10" s="792">
        <v>0</v>
      </c>
      <c r="N10" s="792">
        <v>17</v>
      </c>
      <c r="O10" s="509"/>
    </row>
    <row r="11" spans="1:15" s="480" customFormat="1" ht="19.5" customHeight="1" thickTop="1" thickBot="1" x14ac:dyDescent="0.3">
      <c r="A11" s="786" t="s">
        <v>53</v>
      </c>
      <c r="B11" s="792">
        <v>0</v>
      </c>
      <c r="C11" s="790">
        <v>0</v>
      </c>
      <c r="D11" s="790">
        <v>0</v>
      </c>
      <c r="E11" s="790">
        <v>0</v>
      </c>
      <c r="F11" s="790">
        <v>0</v>
      </c>
      <c r="G11" s="790">
        <v>0</v>
      </c>
      <c r="H11" s="790">
        <v>0</v>
      </c>
      <c r="I11" s="790">
        <v>0</v>
      </c>
      <c r="J11" s="794">
        <v>0</v>
      </c>
      <c r="K11" s="790">
        <v>0</v>
      </c>
      <c r="L11" s="790">
        <v>0</v>
      </c>
      <c r="M11" s="790">
        <v>0</v>
      </c>
      <c r="N11" s="790">
        <v>0</v>
      </c>
      <c r="O11" s="509"/>
    </row>
    <row r="12" spans="1:15" s="480" customFormat="1" ht="19.5" customHeight="1" thickTop="1" thickBot="1" x14ac:dyDescent="0.3">
      <c r="A12" s="786" t="s">
        <v>54</v>
      </c>
      <c r="B12" s="792">
        <v>0</v>
      </c>
      <c r="C12" s="792">
        <v>0</v>
      </c>
      <c r="D12" s="792">
        <v>0</v>
      </c>
      <c r="E12" s="792">
        <v>1</v>
      </c>
      <c r="F12" s="792">
        <v>1</v>
      </c>
      <c r="G12" s="792">
        <v>0</v>
      </c>
      <c r="H12" s="792">
        <v>0</v>
      </c>
      <c r="I12" s="792">
        <v>0</v>
      </c>
      <c r="J12" s="792">
        <v>0</v>
      </c>
      <c r="K12" s="793">
        <v>1</v>
      </c>
      <c r="L12" s="792">
        <v>1</v>
      </c>
      <c r="M12" s="792">
        <v>0</v>
      </c>
      <c r="N12" s="792">
        <v>4</v>
      </c>
      <c r="O12" s="509"/>
    </row>
    <row r="13" spans="1:15" s="480" customFormat="1" ht="19.5" customHeight="1" thickTop="1" thickBot="1" x14ac:dyDescent="0.3">
      <c r="A13" s="786" t="s">
        <v>50</v>
      </c>
      <c r="B13" s="792">
        <v>0</v>
      </c>
      <c r="C13" s="792">
        <v>0</v>
      </c>
      <c r="D13" s="792">
        <v>0</v>
      </c>
      <c r="E13" s="792">
        <v>0</v>
      </c>
      <c r="F13" s="792">
        <v>3</v>
      </c>
      <c r="G13" s="792">
        <v>1</v>
      </c>
      <c r="H13" s="792">
        <v>0</v>
      </c>
      <c r="I13" s="792">
        <v>0</v>
      </c>
      <c r="J13" s="792">
        <v>0</v>
      </c>
      <c r="K13" s="792">
        <v>0</v>
      </c>
      <c r="L13" s="793">
        <v>1</v>
      </c>
      <c r="M13" s="792">
        <v>1</v>
      </c>
      <c r="N13" s="792">
        <v>6</v>
      </c>
      <c r="O13" s="509"/>
    </row>
    <row r="14" spans="1:15" s="480" customFormat="1" ht="19.5" customHeight="1" thickTop="1" thickBot="1" x14ac:dyDescent="0.3">
      <c r="A14" s="786" t="s">
        <v>55</v>
      </c>
      <c r="B14" s="790">
        <v>0</v>
      </c>
      <c r="C14" s="792">
        <v>0</v>
      </c>
      <c r="D14" s="792">
        <v>1</v>
      </c>
      <c r="E14" s="792">
        <v>0</v>
      </c>
      <c r="F14" s="792">
        <v>3</v>
      </c>
      <c r="G14" s="792">
        <v>0</v>
      </c>
      <c r="H14" s="792">
        <v>0</v>
      </c>
      <c r="I14" s="792">
        <v>1</v>
      </c>
      <c r="J14" s="792">
        <v>1</v>
      </c>
      <c r="K14" s="792">
        <v>0</v>
      </c>
      <c r="L14" s="792">
        <v>1</v>
      </c>
      <c r="M14" s="793">
        <v>0</v>
      </c>
      <c r="N14" s="792">
        <v>7</v>
      </c>
      <c r="O14" s="509"/>
    </row>
    <row r="15" spans="1:15" s="481" customFormat="1" ht="19.5" customHeight="1" thickTop="1" thickBot="1" x14ac:dyDescent="0.3">
      <c r="A15" s="787" t="s">
        <v>130</v>
      </c>
      <c r="B15" s="791">
        <f>SUM(B4:B14)</f>
        <v>3</v>
      </c>
      <c r="C15" s="791">
        <f t="shared" ref="C15:N15" si="0">SUM(C4:C14)</f>
        <v>21</v>
      </c>
      <c r="D15" s="791">
        <f t="shared" si="0"/>
        <v>136</v>
      </c>
      <c r="E15" s="791">
        <f t="shared" si="0"/>
        <v>17</v>
      </c>
      <c r="F15" s="791">
        <f t="shared" si="0"/>
        <v>1118</v>
      </c>
      <c r="G15" s="791">
        <f t="shared" si="0"/>
        <v>68</v>
      </c>
      <c r="H15" s="791">
        <f t="shared" si="0"/>
        <v>24</v>
      </c>
      <c r="I15" s="791">
        <f t="shared" si="0"/>
        <v>65</v>
      </c>
      <c r="J15" s="791">
        <f t="shared" si="0"/>
        <v>18</v>
      </c>
      <c r="K15" s="791">
        <f t="shared" si="0"/>
        <v>21</v>
      </c>
      <c r="L15" s="791">
        <f t="shared" si="0"/>
        <v>24</v>
      </c>
      <c r="M15" s="791">
        <f t="shared" si="0"/>
        <v>10</v>
      </c>
      <c r="N15" s="791">
        <f t="shared" si="0"/>
        <v>1525</v>
      </c>
      <c r="O15" s="510"/>
    </row>
    <row r="16" spans="1:15" ht="21" customHeight="1" thickTop="1" thickBot="1" x14ac:dyDescent="0.3">
      <c r="A16" s="521" t="s">
        <v>416</v>
      </c>
      <c r="B16" s="789"/>
      <c r="C16" s="789"/>
      <c r="D16" s="789"/>
      <c r="E16" s="789"/>
      <c r="F16" s="789"/>
      <c r="G16" s="789"/>
      <c r="H16" s="789"/>
      <c r="I16" s="789"/>
      <c r="J16" s="789"/>
      <c r="K16" s="789"/>
      <c r="L16" s="789"/>
      <c r="M16" s="789"/>
      <c r="N16" s="789"/>
    </row>
    <row r="17" spans="1:14" ht="20.25" customHeight="1" thickTop="1" thickBot="1" x14ac:dyDescent="0.3">
      <c r="A17" s="482" t="s">
        <v>464</v>
      </c>
      <c r="B17" s="368"/>
      <c r="C17" s="368"/>
      <c r="D17" s="368"/>
      <c r="E17" s="368"/>
      <c r="F17" s="368"/>
      <c r="G17" s="368"/>
      <c r="H17" s="368"/>
      <c r="I17" s="368"/>
      <c r="J17" s="368"/>
      <c r="K17" s="368"/>
      <c r="L17" s="368"/>
      <c r="M17" s="368"/>
      <c r="N17" s="368"/>
    </row>
    <row r="18" spans="1:14" ht="33" customHeight="1" thickTop="1" x14ac:dyDescent="0.25"/>
  </sheetData>
  <mergeCells count="2">
    <mergeCell ref="A2:N2"/>
    <mergeCell ref="A1:N1"/>
  </mergeCells>
  <printOptions horizontalCentered="1"/>
  <pageMargins left="0.70866141732283472" right="0.70866141732283472" top="0.74803149606299213" bottom="0.74803149606299213" header="0.31496062992125984" footer="0.31496062992125984"/>
  <pageSetup paperSize="9" scale="73" orientation="landscape" r:id="rId1"/>
  <headerFooter>
    <oddFooter>&amp;R&amp;[35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
  <sheetViews>
    <sheetView showGridLines="0" view="pageBreakPreview" zoomScaleNormal="100" zoomScaleSheetLayoutView="100" workbookViewId="0">
      <selection sqref="A1:M1"/>
    </sheetView>
  </sheetViews>
  <sheetFormatPr defaultColWidth="9.140625" defaultRowHeight="15.75" customHeight="1" x14ac:dyDescent="0.25"/>
  <cols>
    <col min="1" max="1" width="30.85546875" style="39" customWidth="1"/>
    <col min="2" max="3" width="8" style="39" customWidth="1"/>
    <col min="4" max="4" width="10.85546875" style="39" customWidth="1"/>
    <col min="5" max="7" width="8" style="39" customWidth="1"/>
    <col min="8" max="8" width="10.42578125" style="39" customWidth="1"/>
    <col min="9" max="11" width="8" style="39" customWidth="1"/>
    <col min="12" max="12" width="10.42578125" style="39" customWidth="1"/>
    <col min="13" max="20" width="8" style="39" customWidth="1"/>
    <col min="21" max="215" width="9.140625" style="39"/>
    <col min="216" max="216" width="34" style="39" customWidth="1"/>
    <col min="217" max="217" width="14.7109375" style="39" customWidth="1"/>
    <col min="218" max="218" width="14.85546875" style="39" customWidth="1"/>
    <col min="219" max="219" width="19.7109375" style="39" customWidth="1"/>
    <col min="220" max="220" width="14.28515625" style="39" customWidth="1"/>
    <col min="221" max="16384" width="9.140625" style="39"/>
  </cols>
  <sheetData>
    <row r="1" spans="1:32" ht="36" customHeight="1" thickTop="1" thickBot="1" x14ac:dyDescent="0.3">
      <c r="A1" s="973" t="s">
        <v>569</v>
      </c>
      <c r="B1" s="973"/>
      <c r="C1" s="973"/>
      <c r="D1" s="973"/>
      <c r="E1" s="973"/>
      <c r="F1" s="973"/>
      <c r="G1" s="973"/>
      <c r="H1" s="973"/>
      <c r="I1" s="973"/>
      <c r="J1" s="973"/>
      <c r="K1" s="973"/>
      <c r="L1" s="973"/>
      <c r="M1" s="973"/>
      <c r="N1" s="366"/>
      <c r="O1" s="366"/>
      <c r="P1" s="366"/>
      <c r="Q1" s="366"/>
      <c r="R1" s="366"/>
      <c r="S1" s="366"/>
      <c r="T1" s="366"/>
      <c r="U1" s="366"/>
      <c r="V1" s="366"/>
      <c r="W1" s="366"/>
      <c r="X1" s="366"/>
      <c r="Y1" s="366"/>
      <c r="Z1" s="366"/>
      <c r="AA1" s="366"/>
      <c r="AB1" s="366"/>
      <c r="AC1" s="366"/>
      <c r="AD1" s="366"/>
      <c r="AE1" s="366"/>
      <c r="AF1" s="366"/>
    </row>
    <row r="2" spans="1:32" ht="18.75" customHeight="1" thickTop="1" thickBot="1" x14ac:dyDescent="0.3">
      <c r="A2" s="493" t="s">
        <v>274</v>
      </c>
      <c r="B2" s="996" t="s">
        <v>156</v>
      </c>
      <c r="C2" s="996"/>
      <c r="D2" s="996"/>
      <c r="E2" s="996"/>
      <c r="F2" s="996" t="s">
        <v>283</v>
      </c>
      <c r="G2" s="996"/>
      <c r="H2" s="996"/>
      <c r="I2" s="996"/>
      <c r="J2" s="996" t="s">
        <v>5</v>
      </c>
      <c r="K2" s="996"/>
      <c r="L2" s="996"/>
      <c r="M2" s="996"/>
      <c r="N2" s="122"/>
    </row>
    <row r="3" spans="1:32" s="104" customFormat="1" ht="47.25" customHeight="1" thickTop="1" thickBot="1" x14ac:dyDescent="0.3">
      <c r="A3" s="494"/>
      <c r="B3" s="797" t="s">
        <v>142</v>
      </c>
      <c r="C3" s="797" t="s">
        <v>7</v>
      </c>
      <c r="D3" s="797" t="s">
        <v>344</v>
      </c>
      <c r="E3" s="797" t="s">
        <v>5</v>
      </c>
      <c r="F3" s="797" t="s">
        <v>142</v>
      </c>
      <c r="G3" s="797" t="s">
        <v>7</v>
      </c>
      <c r="H3" s="797" t="s">
        <v>344</v>
      </c>
      <c r="I3" s="797" t="s">
        <v>5</v>
      </c>
      <c r="J3" s="797" t="s">
        <v>142</v>
      </c>
      <c r="K3" s="797" t="s">
        <v>7</v>
      </c>
      <c r="L3" s="797" t="s">
        <v>344</v>
      </c>
      <c r="M3" s="797" t="s">
        <v>5</v>
      </c>
      <c r="N3" s="122"/>
    </row>
    <row r="4" spans="1:32" s="26" customFormat="1" ht="16.5" customHeight="1" thickTop="1" thickBot="1" x14ac:dyDescent="0.3">
      <c r="A4" s="795" t="s">
        <v>64</v>
      </c>
      <c r="B4" s="799">
        <v>5</v>
      </c>
      <c r="C4" s="799">
        <v>46</v>
      </c>
      <c r="D4" s="799">
        <v>80</v>
      </c>
      <c r="E4" s="799">
        <v>131</v>
      </c>
      <c r="F4" s="800">
        <v>0</v>
      </c>
      <c r="G4" s="800">
        <v>23</v>
      </c>
      <c r="H4" s="800">
        <v>32</v>
      </c>
      <c r="I4" s="800">
        <v>55</v>
      </c>
      <c r="J4" s="799">
        <v>5</v>
      </c>
      <c r="K4" s="799">
        <v>69</v>
      </c>
      <c r="L4" s="799">
        <v>112</v>
      </c>
      <c r="M4" s="799">
        <v>186</v>
      </c>
      <c r="N4" s="122"/>
    </row>
    <row r="5" spans="1:32" s="26" customFormat="1" ht="16.5" customHeight="1" thickTop="1" thickBot="1" x14ac:dyDescent="0.3">
      <c r="A5" s="795" t="s">
        <v>65</v>
      </c>
      <c r="B5" s="799">
        <v>0</v>
      </c>
      <c r="C5" s="799">
        <v>1</v>
      </c>
      <c r="D5" s="799">
        <v>2</v>
      </c>
      <c r="E5" s="799">
        <v>3</v>
      </c>
      <c r="F5" s="800">
        <v>0</v>
      </c>
      <c r="G5" s="800">
        <v>0</v>
      </c>
      <c r="H5" s="800">
        <v>0</v>
      </c>
      <c r="I5" s="800">
        <v>0</v>
      </c>
      <c r="J5" s="799">
        <v>0</v>
      </c>
      <c r="K5" s="799">
        <v>1</v>
      </c>
      <c r="L5" s="799">
        <v>2</v>
      </c>
      <c r="M5" s="799">
        <v>3</v>
      </c>
      <c r="N5" s="122"/>
    </row>
    <row r="6" spans="1:32" s="26" customFormat="1" ht="16.5" customHeight="1" thickTop="1" thickBot="1" x14ac:dyDescent="0.3">
      <c r="A6" s="795" t="s">
        <v>157</v>
      </c>
      <c r="B6" s="799">
        <v>0</v>
      </c>
      <c r="C6" s="799">
        <v>1</v>
      </c>
      <c r="D6" s="799">
        <v>0</v>
      </c>
      <c r="E6" s="799">
        <v>1</v>
      </c>
      <c r="F6" s="800">
        <v>3</v>
      </c>
      <c r="G6" s="800">
        <v>2</v>
      </c>
      <c r="H6" s="800">
        <v>8</v>
      </c>
      <c r="I6" s="800">
        <v>13</v>
      </c>
      <c r="J6" s="799">
        <v>3</v>
      </c>
      <c r="K6" s="799">
        <v>3</v>
      </c>
      <c r="L6" s="799">
        <v>8</v>
      </c>
      <c r="M6" s="799">
        <v>14</v>
      </c>
      <c r="N6" s="122"/>
    </row>
    <row r="7" spans="1:32" s="26" customFormat="1" ht="16.5" customHeight="1" thickTop="1" thickBot="1" x14ac:dyDescent="0.3">
      <c r="A7" s="795" t="s">
        <v>79</v>
      </c>
      <c r="B7" s="799">
        <v>0</v>
      </c>
      <c r="C7" s="799">
        <v>68</v>
      </c>
      <c r="D7" s="799">
        <v>55</v>
      </c>
      <c r="E7" s="799">
        <v>123</v>
      </c>
      <c r="F7" s="800">
        <v>0</v>
      </c>
      <c r="G7" s="800">
        <v>127</v>
      </c>
      <c r="H7" s="800">
        <v>113</v>
      </c>
      <c r="I7" s="800">
        <v>240</v>
      </c>
      <c r="J7" s="799">
        <v>0</v>
      </c>
      <c r="K7" s="799">
        <v>195</v>
      </c>
      <c r="L7" s="799">
        <v>168</v>
      </c>
      <c r="M7" s="799">
        <v>363</v>
      </c>
      <c r="N7" s="122"/>
    </row>
    <row r="8" spans="1:32" s="26" customFormat="1" ht="16.5" customHeight="1" thickTop="1" thickBot="1" x14ac:dyDescent="0.3">
      <c r="A8" s="795" t="s">
        <v>80</v>
      </c>
      <c r="B8" s="799">
        <v>0</v>
      </c>
      <c r="C8" s="799">
        <v>12</v>
      </c>
      <c r="D8" s="799">
        <v>47</v>
      </c>
      <c r="E8" s="799">
        <v>59</v>
      </c>
      <c r="F8" s="800">
        <v>0</v>
      </c>
      <c r="G8" s="800">
        <v>32</v>
      </c>
      <c r="H8" s="800">
        <v>99</v>
      </c>
      <c r="I8" s="800">
        <v>131</v>
      </c>
      <c r="J8" s="799">
        <v>0</v>
      </c>
      <c r="K8" s="799">
        <v>44</v>
      </c>
      <c r="L8" s="799">
        <v>146</v>
      </c>
      <c r="M8" s="799">
        <v>190</v>
      </c>
      <c r="N8" s="122"/>
    </row>
    <row r="9" spans="1:32" s="26" customFormat="1" ht="16.5" customHeight="1" thickTop="1" thickBot="1" x14ac:dyDescent="0.3">
      <c r="A9" s="795" t="s">
        <v>158</v>
      </c>
      <c r="B9" s="799">
        <v>0</v>
      </c>
      <c r="C9" s="799">
        <v>0</v>
      </c>
      <c r="D9" s="799">
        <v>11</v>
      </c>
      <c r="E9" s="799">
        <v>11</v>
      </c>
      <c r="F9" s="800">
        <v>0</v>
      </c>
      <c r="G9" s="800">
        <v>1</v>
      </c>
      <c r="H9" s="800">
        <v>20</v>
      </c>
      <c r="I9" s="800">
        <v>21</v>
      </c>
      <c r="J9" s="799">
        <v>0</v>
      </c>
      <c r="K9" s="799">
        <v>1</v>
      </c>
      <c r="L9" s="799">
        <v>31</v>
      </c>
      <c r="M9" s="799">
        <v>32</v>
      </c>
      <c r="N9" s="122"/>
    </row>
    <row r="10" spans="1:32" s="26" customFormat="1" ht="16.5" customHeight="1" thickTop="1" thickBot="1" x14ac:dyDescent="0.3">
      <c r="A10" s="795" t="s">
        <v>83</v>
      </c>
      <c r="B10" s="799">
        <v>0</v>
      </c>
      <c r="C10" s="799">
        <v>0</v>
      </c>
      <c r="D10" s="799">
        <v>4</v>
      </c>
      <c r="E10" s="799">
        <v>4</v>
      </c>
      <c r="F10" s="800">
        <v>0</v>
      </c>
      <c r="G10" s="800">
        <v>4</v>
      </c>
      <c r="H10" s="800">
        <v>14</v>
      </c>
      <c r="I10" s="800">
        <v>18</v>
      </c>
      <c r="J10" s="799">
        <v>0</v>
      </c>
      <c r="K10" s="799">
        <v>4</v>
      </c>
      <c r="L10" s="799">
        <v>18</v>
      </c>
      <c r="M10" s="799">
        <v>22</v>
      </c>
      <c r="N10" s="122"/>
    </row>
    <row r="11" spans="1:32" s="26" customFormat="1" ht="16.5" customHeight="1" thickTop="1" thickBot="1" x14ac:dyDescent="0.3">
      <c r="A11" s="795" t="s">
        <v>84</v>
      </c>
      <c r="B11" s="799">
        <v>0</v>
      </c>
      <c r="C11" s="799">
        <v>5</v>
      </c>
      <c r="D11" s="799">
        <v>13</v>
      </c>
      <c r="E11" s="799">
        <v>18</v>
      </c>
      <c r="F11" s="800">
        <v>1</v>
      </c>
      <c r="G11" s="800">
        <v>9</v>
      </c>
      <c r="H11" s="800">
        <v>20</v>
      </c>
      <c r="I11" s="800">
        <v>30</v>
      </c>
      <c r="J11" s="799">
        <v>1</v>
      </c>
      <c r="K11" s="799">
        <v>14</v>
      </c>
      <c r="L11" s="799">
        <v>33</v>
      </c>
      <c r="M11" s="799">
        <v>48</v>
      </c>
      <c r="N11" s="122"/>
    </row>
    <row r="12" spans="1:32" s="26" customFormat="1" ht="16.5" customHeight="1" thickTop="1" thickBot="1" x14ac:dyDescent="0.3">
      <c r="A12" s="795" t="s">
        <v>85</v>
      </c>
      <c r="B12" s="799">
        <v>0</v>
      </c>
      <c r="C12" s="799">
        <v>1</v>
      </c>
      <c r="D12" s="799">
        <v>2</v>
      </c>
      <c r="E12" s="799">
        <v>3</v>
      </c>
      <c r="F12" s="800">
        <v>0</v>
      </c>
      <c r="G12" s="800">
        <v>5</v>
      </c>
      <c r="H12" s="800">
        <v>8</v>
      </c>
      <c r="I12" s="800">
        <v>13</v>
      </c>
      <c r="J12" s="799">
        <v>0</v>
      </c>
      <c r="K12" s="799">
        <v>6</v>
      </c>
      <c r="L12" s="799">
        <v>10</v>
      </c>
      <c r="M12" s="799">
        <v>16</v>
      </c>
      <c r="N12" s="122"/>
    </row>
    <row r="13" spans="1:32" s="26" customFormat="1" ht="16.5" customHeight="1" thickTop="1" thickBot="1" x14ac:dyDescent="0.3">
      <c r="A13" s="795" t="s">
        <v>87</v>
      </c>
      <c r="B13" s="799">
        <v>2</v>
      </c>
      <c r="C13" s="799">
        <v>14</v>
      </c>
      <c r="D13" s="799">
        <v>23</v>
      </c>
      <c r="E13" s="799">
        <v>39</v>
      </c>
      <c r="F13" s="800">
        <v>0</v>
      </c>
      <c r="G13" s="800">
        <v>2</v>
      </c>
      <c r="H13" s="800">
        <v>13</v>
      </c>
      <c r="I13" s="800">
        <v>15</v>
      </c>
      <c r="J13" s="799">
        <v>2</v>
      </c>
      <c r="K13" s="799">
        <v>16</v>
      </c>
      <c r="L13" s="799">
        <v>36</v>
      </c>
      <c r="M13" s="799">
        <v>54</v>
      </c>
      <c r="N13" s="122"/>
    </row>
    <row r="14" spans="1:32" s="26" customFormat="1" ht="16.5" customHeight="1" thickTop="1" thickBot="1" x14ac:dyDescent="0.3">
      <c r="A14" s="795" t="s">
        <v>88</v>
      </c>
      <c r="B14" s="799">
        <v>0</v>
      </c>
      <c r="C14" s="799">
        <v>1</v>
      </c>
      <c r="D14" s="799">
        <v>2</v>
      </c>
      <c r="E14" s="799">
        <v>3</v>
      </c>
      <c r="F14" s="800">
        <v>0</v>
      </c>
      <c r="G14" s="800">
        <v>0</v>
      </c>
      <c r="H14" s="800">
        <v>1</v>
      </c>
      <c r="I14" s="800">
        <v>1</v>
      </c>
      <c r="J14" s="799">
        <v>0</v>
      </c>
      <c r="K14" s="799">
        <v>1</v>
      </c>
      <c r="L14" s="799">
        <v>3</v>
      </c>
      <c r="M14" s="799">
        <v>4</v>
      </c>
      <c r="N14" s="122"/>
    </row>
    <row r="15" spans="1:32" s="26" customFormat="1" ht="16.5" customHeight="1" thickTop="1" thickBot="1" x14ac:dyDescent="0.3">
      <c r="A15" s="795" t="s">
        <v>89</v>
      </c>
      <c r="B15" s="799">
        <v>0</v>
      </c>
      <c r="C15" s="799">
        <v>4</v>
      </c>
      <c r="D15" s="799">
        <v>2</v>
      </c>
      <c r="E15" s="799">
        <v>6</v>
      </c>
      <c r="F15" s="800">
        <v>0</v>
      </c>
      <c r="G15" s="800">
        <v>1</v>
      </c>
      <c r="H15" s="800">
        <v>1</v>
      </c>
      <c r="I15" s="800">
        <v>2</v>
      </c>
      <c r="J15" s="799">
        <v>0</v>
      </c>
      <c r="K15" s="799">
        <v>5</v>
      </c>
      <c r="L15" s="799">
        <v>3</v>
      </c>
      <c r="M15" s="799">
        <v>8</v>
      </c>
      <c r="N15" s="122"/>
    </row>
    <row r="16" spans="1:32" s="26" customFormat="1" ht="16.5" customHeight="1" thickTop="1" thickBot="1" x14ac:dyDescent="0.3">
      <c r="A16" s="795" t="s">
        <v>90</v>
      </c>
      <c r="B16" s="799">
        <v>2</v>
      </c>
      <c r="C16" s="799">
        <v>5</v>
      </c>
      <c r="D16" s="799">
        <v>8</v>
      </c>
      <c r="E16" s="799">
        <v>15</v>
      </c>
      <c r="F16" s="800">
        <v>1</v>
      </c>
      <c r="G16" s="800">
        <v>6</v>
      </c>
      <c r="H16" s="800">
        <v>19</v>
      </c>
      <c r="I16" s="800">
        <v>26</v>
      </c>
      <c r="J16" s="799">
        <v>3</v>
      </c>
      <c r="K16" s="799">
        <v>11</v>
      </c>
      <c r="L16" s="799">
        <v>27</v>
      </c>
      <c r="M16" s="799">
        <v>41</v>
      </c>
      <c r="N16" s="122"/>
    </row>
    <row r="17" spans="1:14" s="26" customFormat="1" ht="16.5" customHeight="1" thickTop="1" thickBot="1" x14ac:dyDescent="0.3">
      <c r="A17" s="795" t="s">
        <v>92</v>
      </c>
      <c r="B17" s="799">
        <v>0</v>
      </c>
      <c r="C17" s="799">
        <v>1</v>
      </c>
      <c r="D17" s="799">
        <v>0</v>
      </c>
      <c r="E17" s="799">
        <v>1</v>
      </c>
      <c r="F17" s="800">
        <v>0</v>
      </c>
      <c r="G17" s="800">
        <v>3</v>
      </c>
      <c r="H17" s="800">
        <v>1</v>
      </c>
      <c r="I17" s="800">
        <v>4</v>
      </c>
      <c r="J17" s="799">
        <v>0</v>
      </c>
      <c r="K17" s="799">
        <v>4</v>
      </c>
      <c r="L17" s="799">
        <v>1</v>
      </c>
      <c r="M17" s="799">
        <v>5</v>
      </c>
      <c r="N17" s="122"/>
    </row>
    <row r="18" spans="1:14" s="26" customFormat="1" ht="16.5" customHeight="1" thickTop="1" thickBot="1" x14ac:dyDescent="0.3">
      <c r="A18" s="795" t="s">
        <v>93</v>
      </c>
      <c r="B18" s="799">
        <v>0</v>
      </c>
      <c r="C18" s="799">
        <v>0</v>
      </c>
      <c r="D18" s="799">
        <v>0</v>
      </c>
      <c r="E18" s="799">
        <v>0</v>
      </c>
      <c r="F18" s="800">
        <v>0</v>
      </c>
      <c r="G18" s="800">
        <v>1</v>
      </c>
      <c r="H18" s="800">
        <v>0</v>
      </c>
      <c r="I18" s="800">
        <v>1</v>
      </c>
      <c r="J18" s="799">
        <v>0</v>
      </c>
      <c r="K18" s="799">
        <v>1</v>
      </c>
      <c r="L18" s="799">
        <v>0</v>
      </c>
      <c r="M18" s="799">
        <v>1</v>
      </c>
      <c r="N18" s="122"/>
    </row>
    <row r="19" spans="1:14" s="26" customFormat="1" ht="16.5" customHeight="1" thickTop="1" thickBot="1" x14ac:dyDescent="0.3">
      <c r="A19" s="795" t="s">
        <v>94</v>
      </c>
      <c r="B19" s="799">
        <v>1</v>
      </c>
      <c r="C19" s="799">
        <v>65</v>
      </c>
      <c r="D19" s="799">
        <v>5</v>
      </c>
      <c r="E19" s="799">
        <v>71</v>
      </c>
      <c r="F19" s="800">
        <v>0</v>
      </c>
      <c r="G19" s="800">
        <v>145</v>
      </c>
      <c r="H19" s="800">
        <v>23</v>
      </c>
      <c r="I19" s="800">
        <v>168</v>
      </c>
      <c r="J19" s="799">
        <v>1</v>
      </c>
      <c r="K19" s="799">
        <v>210</v>
      </c>
      <c r="L19" s="799">
        <v>28</v>
      </c>
      <c r="M19" s="799">
        <v>239</v>
      </c>
      <c r="N19" s="122"/>
    </row>
    <row r="20" spans="1:14" s="26" customFormat="1" ht="16.5" customHeight="1" thickTop="1" thickBot="1" x14ac:dyDescent="0.3">
      <c r="A20" s="795" t="s">
        <v>95</v>
      </c>
      <c r="B20" s="799">
        <v>0</v>
      </c>
      <c r="C20" s="799">
        <v>0</v>
      </c>
      <c r="D20" s="799">
        <v>2</v>
      </c>
      <c r="E20" s="799">
        <v>2</v>
      </c>
      <c r="F20" s="800">
        <v>0</v>
      </c>
      <c r="G20" s="800">
        <v>2</v>
      </c>
      <c r="H20" s="800">
        <v>12</v>
      </c>
      <c r="I20" s="800">
        <v>14</v>
      </c>
      <c r="J20" s="799">
        <v>0</v>
      </c>
      <c r="K20" s="799">
        <v>2</v>
      </c>
      <c r="L20" s="799">
        <v>14</v>
      </c>
      <c r="M20" s="799">
        <v>16</v>
      </c>
    </row>
    <row r="21" spans="1:14" s="26" customFormat="1" ht="16.5" customHeight="1" thickTop="1" thickBot="1" x14ac:dyDescent="0.3">
      <c r="A21" s="796" t="s">
        <v>5</v>
      </c>
      <c r="B21" s="801">
        <f>SUM(B4:B20)</f>
        <v>10</v>
      </c>
      <c r="C21" s="801">
        <f t="shared" ref="C21:M21" si="0">SUM(C4:C20)</f>
        <v>224</v>
      </c>
      <c r="D21" s="801">
        <f t="shared" si="0"/>
        <v>256</v>
      </c>
      <c r="E21" s="801">
        <f t="shared" si="0"/>
        <v>490</v>
      </c>
      <c r="F21" s="802">
        <f t="shared" si="0"/>
        <v>5</v>
      </c>
      <c r="G21" s="802">
        <f t="shared" si="0"/>
        <v>363</v>
      </c>
      <c r="H21" s="802">
        <f t="shared" si="0"/>
        <v>384</v>
      </c>
      <c r="I21" s="802">
        <f t="shared" si="0"/>
        <v>752</v>
      </c>
      <c r="J21" s="801">
        <f t="shared" si="0"/>
        <v>15</v>
      </c>
      <c r="K21" s="801">
        <f t="shared" si="0"/>
        <v>587</v>
      </c>
      <c r="L21" s="801">
        <f t="shared" si="0"/>
        <v>640</v>
      </c>
      <c r="M21" s="801">
        <f t="shared" si="0"/>
        <v>1242</v>
      </c>
    </row>
    <row r="22" spans="1:14" s="26" customFormat="1" ht="13.5" customHeight="1" thickTop="1" thickBot="1" x14ac:dyDescent="0.3">
      <c r="A22" s="849" t="s">
        <v>530</v>
      </c>
      <c r="B22" s="798"/>
      <c r="C22" s="798"/>
      <c r="D22" s="798"/>
      <c r="E22" s="798"/>
      <c r="F22" s="798"/>
      <c r="G22" s="798"/>
      <c r="H22" s="798"/>
      <c r="I22" s="798"/>
      <c r="J22" s="798"/>
      <c r="K22" s="798"/>
      <c r="L22" s="798"/>
      <c r="M22" s="798"/>
    </row>
    <row r="23" spans="1:14" ht="15.75" customHeight="1" thickTop="1" thickBot="1" x14ac:dyDescent="0.3">
      <c r="A23" s="482" t="s">
        <v>464</v>
      </c>
      <c r="B23" s="361"/>
      <c r="C23" s="361"/>
      <c r="D23" s="361"/>
      <c r="E23" s="361"/>
      <c r="F23" s="361"/>
      <c r="G23" s="361"/>
      <c r="H23" s="361"/>
      <c r="I23" s="361"/>
      <c r="J23" s="361"/>
      <c r="K23" s="361"/>
      <c r="L23" s="361"/>
      <c r="M23" s="361"/>
    </row>
    <row r="24" spans="1:14" ht="15.75" customHeight="1" thickTop="1" x14ac:dyDescent="0.25"/>
  </sheetData>
  <mergeCells count="4">
    <mergeCell ref="J2:M2"/>
    <mergeCell ref="B2:E2"/>
    <mergeCell ref="F2:I2"/>
    <mergeCell ref="A1:M1"/>
  </mergeCells>
  <printOptions horizontalCentered="1"/>
  <pageMargins left="0.70866141732283472" right="0.70866141732283472" top="0.74803149606299213" bottom="0.74803149606299213" header="0.31496062992125984" footer="0.31496062992125984"/>
  <pageSetup paperSize="9" scale="97" fitToHeight="0" orientation="landscape" r:id="rId1"/>
  <headerFooter>
    <oddFooter>&amp;R&amp;[36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showGridLines="0" view="pageBreakPreview" zoomScaleNormal="100" zoomScaleSheetLayoutView="100" workbookViewId="0">
      <selection sqref="A1:H1"/>
    </sheetView>
  </sheetViews>
  <sheetFormatPr defaultColWidth="9.140625" defaultRowHeight="12" x14ac:dyDescent="0.2"/>
  <cols>
    <col min="1" max="1" width="73.7109375" style="48" customWidth="1"/>
    <col min="2" max="2" width="8.85546875" style="48" customWidth="1"/>
    <col min="3" max="3" width="10.5703125" style="48" customWidth="1"/>
    <col min="4" max="5" width="8.85546875" style="48" customWidth="1"/>
    <col min="6" max="6" width="11.140625" style="48" customWidth="1"/>
    <col min="7" max="7" width="8.85546875" style="48" customWidth="1"/>
    <col min="8" max="8" width="13.7109375" style="48" customWidth="1"/>
    <col min="9" max="9" width="11" style="48" customWidth="1"/>
    <col min="10" max="16384" width="9.140625" style="48"/>
  </cols>
  <sheetData>
    <row r="1" spans="1:11" s="50" customFormat="1" ht="30" customHeight="1" thickTop="1" thickBot="1" x14ac:dyDescent="0.25">
      <c r="A1" s="973" t="s">
        <v>610</v>
      </c>
      <c r="B1" s="973"/>
      <c r="C1" s="973"/>
      <c r="D1" s="973"/>
      <c r="E1" s="973"/>
      <c r="F1" s="973"/>
      <c r="G1" s="973"/>
      <c r="H1" s="973"/>
      <c r="I1" s="105"/>
      <c r="J1" s="105"/>
      <c r="K1" s="105"/>
    </row>
    <row r="2" spans="1:11" s="107" customFormat="1" ht="22.5" customHeight="1" thickTop="1" thickBot="1" x14ac:dyDescent="0.25">
      <c r="A2" s="589"/>
      <c r="B2" s="997" t="s">
        <v>159</v>
      </c>
      <c r="C2" s="997"/>
      <c r="D2" s="997"/>
      <c r="E2" s="997" t="s">
        <v>160</v>
      </c>
      <c r="F2" s="997"/>
      <c r="G2" s="997"/>
      <c r="H2" s="589"/>
      <c r="I2" s="106"/>
    </row>
    <row r="3" spans="1:11" s="107" customFormat="1" ht="48.75" customHeight="1" thickTop="1" thickBot="1" x14ac:dyDescent="0.25">
      <c r="A3" s="336" t="s">
        <v>525</v>
      </c>
      <c r="B3" s="524" t="s">
        <v>7</v>
      </c>
      <c r="C3" s="524" t="s">
        <v>243</v>
      </c>
      <c r="D3" s="524" t="s">
        <v>63</v>
      </c>
      <c r="E3" s="524" t="s">
        <v>7</v>
      </c>
      <c r="F3" s="524" t="s">
        <v>243</v>
      </c>
      <c r="G3" s="524" t="s">
        <v>63</v>
      </c>
      <c r="H3" s="524" t="s">
        <v>5</v>
      </c>
      <c r="I3" s="106"/>
    </row>
    <row r="4" spans="1:11" s="107" customFormat="1" ht="17.25" customHeight="1" thickTop="1" thickBot="1" x14ac:dyDescent="0.25">
      <c r="A4" s="337" t="s">
        <v>396</v>
      </c>
      <c r="B4" s="590">
        <v>0</v>
      </c>
      <c r="C4" s="590">
        <v>0</v>
      </c>
      <c r="D4" s="590">
        <v>0</v>
      </c>
      <c r="E4" s="590">
        <v>3</v>
      </c>
      <c r="F4" s="590">
        <v>0</v>
      </c>
      <c r="G4" s="590">
        <v>3</v>
      </c>
      <c r="H4" s="590">
        <v>3</v>
      </c>
      <c r="I4" s="106"/>
    </row>
    <row r="5" spans="1:11" s="307" customFormat="1" ht="15" customHeight="1" thickTop="1" thickBot="1" x14ac:dyDescent="0.25">
      <c r="A5" s="339" t="s">
        <v>298</v>
      </c>
      <c r="B5" s="591">
        <v>1</v>
      </c>
      <c r="C5" s="591">
        <v>0</v>
      </c>
      <c r="D5" s="591">
        <v>1</v>
      </c>
      <c r="E5" s="591">
        <v>0</v>
      </c>
      <c r="F5" s="591">
        <v>1</v>
      </c>
      <c r="G5" s="591">
        <v>1</v>
      </c>
      <c r="H5" s="591">
        <v>2</v>
      </c>
      <c r="I5" s="369"/>
    </row>
    <row r="6" spans="1:11" ht="15" customHeight="1" thickTop="1" thickBot="1" x14ac:dyDescent="0.25">
      <c r="A6" s="337" t="s">
        <v>299</v>
      </c>
      <c r="B6" s="590">
        <v>0</v>
      </c>
      <c r="C6" s="590">
        <v>0</v>
      </c>
      <c r="D6" s="590">
        <v>0</v>
      </c>
      <c r="E6" s="590">
        <v>0</v>
      </c>
      <c r="F6" s="590">
        <v>0</v>
      </c>
      <c r="G6" s="590">
        <v>0</v>
      </c>
      <c r="H6" s="590">
        <v>0</v>
      </c>
      <c r="I6" s="108"/>
    </row>
    <row r="7" spans="1:11" s="369" customFormat="1" ht="15" customHeight="1" thickTop="1" thickBot="1" x14ac:dyDescent="0.25">
      <c r="A7" s="339" t="s">
        <v>300</v>
      </c>
      <c r="B7" s="591">
        <v>2</v>
      </c>
      <c r="C7" s="591">
        <v>1</v>
      </c>
      <c r="D7" s="591">
        <v>3</v>
      </c>
      <c r="E7" s="591">
        <v>7</v>
      </c>
      <c r="F7" s="591">
        <v>0</v>
      </c>
      <c r="G7" s="591">
        <v>7</v>
      </c>
      <c r="H7" s="591">
        <v>10</v>
      </c>
    </row>
    <row r="8" spans="1:11" s="109" customFormat="1" ht="15" customHeight="1" thickTop="1" thickBot="1" x14ac:dyDescent="0.25">
      <c r="A8" s="337" t="s">
        <v>301</v>
      </c>
      <c r="B8" s="590">
        <v>3</v>
      </c>
      <c r="C8" s="590">
        <v>4</v>
      </c>
      <c r="D8" s="590">
        <v>7</v>
      </c>
      <c r="E8" s="590">
        <v>2</v>
      </c>
      <c r="F8" s="590">
        <v>11</v>
      </c>
      <c r="G8" s="590">
        <v>13</v>
      </c>
      <c r="H8" s="590">
        <v>20</v>
      </c>
    </row>
    <row r="9" spans="1:11" s="369" customFormat="1" ht="15" customHeight="1" thickTop="1" thickBot="1" x14ac:dyDescent="0.25">
      <c r="A9" s="563" t="s">
        <v>302</v>
      </c>
      <c r="B9" s="591">
        <v>0</v>
      </c>
      <c r="C9" s="591">
        <v>0</v>
      </c>
      <c r="D9" s="591">
        <v>0</v>
      </c>
      <c r="E9" s="591">
        <v>0</v>
      </c>
      <c r="F9" s="591">
        <v>2</v>
      </c>
      <c r="G9" s="591">
        <v>2</v>
      </c>
      <c r="H9" s="591">
        <v>2</v>
      </c>
    </row>
    <row r="10" spans="1:11" s="109" customFormat="1" ht="15" customHeight="1" thickTop="1" thickBot="1" x14ac:dyDescent="0.25">
      <c r="A10" s="337" t="s">
        <v>303</v>
      </c>
      <c r="B10" s="590">
        <v>1</v>
      </c>
      <c r="C10" s="590">
        <v>2</v>
      </c>
      <c r="D10" s="590">
        <v>3</v>
      </c>
      <c r="E10" s="590">
        <v>3</v>
      </c>
      <c r="F10" s="590">
        <v>0</v>
      </c>
      <c r="G10" s="590">
        <v>3</v>
      </c>
      <c r="H10" s="590">
        <v>6</v>
      </c>
    </row>
    <row r="11" spans="1:11" s="369" customFormat="1" ht="15" customHeight="1" thickTop="1" thickBot="1" x14ac:dyDescent="0.25">
      <c r="A11" s="339" t="s">
        <v>304</v>
      </c>
      <c r="B11" s="591">
        <v>13</v>
      </c>
      <c r="C11" s="591">
        <v>43</v>
      </c>
      <c r="D11" s="591">
        <v>56</v>
      </c>
      <c r="E11" s="591">
        <v>13</v>
      </c>
      <c r="F11" s="591">
        <v>36</v>
      </c>
      <c r="G11" s="591">
        <v>49</v>
      </c>
      <c r="H11" s="591">
        <v>105</v>
      </c>
    </row>
    <row r="12" spans="1:11" ht="15" customHeight="1" thickTop="1" thickBot="1" x14ac:dyDescent="0.25">
      <c r="A12" s="592" t="s">
        <v>161</v>
      </c>
      <c r="B12" s="593">
        <v>20</v>
      </c>
      <c r="C12" s="593">
        <v>50</v>
      </c>
      <c r="D12" s="593">
        <v>70</v>
      </c>
      <c r="E12" s="593">
        <v>28</v>
      </c>
      <c r="F12" s="593">
        <v>50</v>
      </c>
      <c r="G12" s="593">
        <v>78</v>
      </c>
      <c r="H12" s="593">
        <v>148</v>
      </c>
      <c r="I12" s="103"/>
    </row>
    <row r="13" spans="1:11" ht="13.5" thickTop="1" thickBot="1" x14ac:dyDescent="0.25">
      <c r="A13" s="482" t="s">
        <v>464</v>
      </c>
      <c r="B13" s="309"/>
      <c r="C13" s="309"/>
      <c r="D13" s="309"/>
      <c r="E13" s="309"/>
      <c r="F13" s="309"/>
      <c r="G13" s="309"/>
      <c r="H13" s="309"/>
    </row>
    <row r="14" spans="1:11" ht="12.75" thickTop="1" x14ac:dyDescent="0.2"/>
  </sheetData>
  <mergeCells count="3">
    <mergeCell ref="A1:H1"/>
    <mergeCell ref="B2:D2"/>
    <mergeCell ref="E2:G2"/>
  </mergeCells>
  <printOptions horizontalCentered="1"/>
  <pageMargins left="0.70866141732283472" right="0.70866141732283472" top="0.74803149606299213" bottom="0.74803149606299213" header="0.31496062992125984" footer="0.31496062992125984"/>
  <pageSetup paperSize="9" scale="90" fitToHeight="0" orientation="landscape" r:id="rId1"/>
  <headerFooter>
    <oddFooter>&amp;R&amp;[37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showGridLines="0" view="pageBreakPreview" zoomScaleNormal="100" zoomScaleSheetLayoutView="100" workbookViewId="0">
      <selection activeCell="A22" sqref="A22:XFD22"/>
    </sheetView>
  </sheetViews>
  <sheetFormatPr defaultColWidth="9.140625" defaultRowHeight="15" x14ac:dyDescent="0.25"/>
  <cols>
    <col min="1" max="1" width="11.28515625" style="144" customWidth="1"/>
    <col min="2" max="2" width="7.85546875" style="1" customWidth="1"/>
    <col min="3" max="3" width="8.7109375" style="1" customWidth="1"/>
    <col min="4" max="4" width="7.85546875" style="1" customWidth="1"/>
    <col min="5" max="5" width="8.140625" style="1" customWidth="1"/>
    <col min="6" max="6" width="7.140625" style="1" customWidth="1"/>
    <col min="7" max="7" width="7" style="1" customWidth="1"/>
    <col min="8" max="8" width="7.5703125" style="1" customWidth="1"/>
    <col min="9" max="10" width="7.140625" style="1" customWidth="1"/>
    <col min="11" max="11" width="7.7109375" style="1" customWidth="1"/>
    <col min="12" max="12" width="6.140625" style="1" customWidth="1"/>
    <col min="13" max="13" width="6.85546875" style="1" customWidth="1"/>
    <col min="14" max="14" width="7.28515625" style="1" customWidth="1"/>
    <col min="15" max="15" width="7" style="1" customWidth="1"/>
    <col min="16" max="16" width="7.7109375" style="1" customWidth="1"/>
    <col min="17" max="17" width="8.7109375" style="1" customWidth="1"/>
    <col min="18" max="18" width="7.28515625" style="1" customWidth="1"/>
    <col min="19" max="19" width="8.5703125" style="1" customWidth="1"/>
    <col min="20" max="160" width="9.140625" style="1"/>
    <col min="161" max="161" width="19" style="1" customWidth="1"/>
    <col min="162" max="16384" width="9.140625" style="1"/>
  </cols>
  <sheetData>
    <row r="1" spans="1:19" ht="21" customHeight="1" thickTop="1" thickBot="1" x14ac:dyDescent="0.3">
      <c r="A1" s="891" t="s">
        <v>537</v>
      </c>
      <c r="B1" s="891"/>
      <c r="C1" s="891"/>
      <c r="D1" s="891"/>
      <c r="E1" s="891"/>
      <c r="F1" s="891"/>
      <c r="G1" s="891"/>
      <c r="H1" s="891"/>
      <c r="I1" s="891"/>
      <c r="J1" s="891"/>
      <c r="K1" s="891"/>
      <c r="L1" s="891"/>
      <c r="M1" s="891"/>
      <c r="N1" s="891"/>
      <c r="O1" s="891"/>
      <c r="P1" s="891"/>
      <c r="Q1" s="891"/>
      <c r="R1" s="891"/>
      <c r="S1" s="891"/>
    </row>
    <row r="2" spans="1:19" s="236" customFormat="1" ht="22.5" customHeight="1" thickTop="1" thickBot="1" x14ac:dyDescent="0.3">
      <c r="A2" s="235"/>
      <c r="B2" s="892" t="s">
        <v>142</v>
      </c>
      <c r="C2" s="893"/>
      <c r="D2" s="893"/>
      <c r="E2" s="892" t="s">
        <v>7</v>
      </c>
      <c r="F2" s="893"/>
      <c r="G2" s="893"/>
      <c r="H2" s="892" t="s">
        <v>195</v>
      </c>
      <c r="I2" s="893"/>
      <c r="J2" s="893"/>
      <c r="K2" s="892" t="s">
        <v>196</v>
      </c>
      <c r="L2" s="893"/>
      <c r="M2" s="893"/>
      <c r="N2" s="892" t="s">
        <v>197</v>
      </c>
      <c r="O2" s="893"/>
      <c r="P2" s="893"/>
      <c r="Q2" s="892" t="s">
        <v>63</v>
      </c>
      <c r="R2" s="893"/>
      <c r="S2" s="893"/>
    </row>
    <row r="3" spans="1:19" s="11" customFormat="1" ht="16.5" thickTop="1" thickBot="1" x14ac:dyDescent="0.3">
      <c r="A3" s="499" t="s">
        <v>198</v>
      </c>
      <c r="B3" s="256" t="s">
        <v>113</v>
      </c>
      <c r="C3" s="498" t="s">
        <v>112</v>
      </c>
      <c r="D3" s="500" t="s">
        <v>5</v>
      </c>
      <c r="E3" s="256" t="s">
        <v>113</v>
      </c>
      <c r="F3" s="498" t="s">
        <v>112</v>
      </c>
      <c r="G3" s="500" t="s">
        <v>5</v>
      </c>
      <c r="H3" s="256" t="s">
        <v>113</v>
      </c>
      <c r="I3" s="498" t="s">
        <v>112</v>
      </c>
      <c r="J3" s="500" t="s">
        <v>5</v>
      </c>
      <c r="K3" s="256" t="s">
        <v>113</v>
      </c>
      <c r="L3" s="498" t="s">
        <v>112</v>
      </c>
      <c r="M3" s="500" t="s">
        <v>5</v>
      </c>
      <c r="N3" s="256" t="s">
        <v>113</v>
      </c>
      <c r="O3" s="498" t="s">
        <v>112</v>
      </c>
      <c r="P3" s="500" t="s">
        <v>5</v>
      </c>
      <c r="Q3" s="256" t="s">
        <v>113</v>
      </c>
      <c r="R3" s="498" t="s">
        <v>112</v>
      </c>
      <c r="S3" s="500" t="s">
        <v>5</v>
      </c>
    </row>
    <row r="4" spans="1:19" ht="16.5" thickTop="1" thickBot="1" x14ac:dyDescent="0.3">
      <c r="A4" s="142" t="s">
        <v>317</v>
      </c>
      <c r="B4" s="129">
        <v>268</v>
      </c>
      <c r="C4" s="129">
        <v>469</v>
      </c>
      <c r="D4" s="129">
        <f>B4+C4</f>
        <v>737</v>
      </c>
      <c r="E4" s="136">
        <v>41</v>
      </c>
      <c r="F4" s="136">
        <v>43</v>
      </c>
      <c r="G4" s="136">
        <f>E4+F4</f>
        <v>84</v>
      </c>
      <c r="H4" s="136">
        <v>20</v>
      </c>
      <c r="I4" s="136">
        <v>39</v>
      </c>
      <c r="J4" s="136">
        <v>59</v>
      </c>
      <c r="K4" s="136">
        <v>9</v>
      </c>
      <c r="L4" s="136">
        <v>13</v>
      </c>
      <c r="M4" s="136">
        <v>22</v>
      </c>
      <c r="N4" s="136">
        <v>5</v>
      </c>
      <c r="O4" s="136">
        <v>4</v>
      </c>
      <c r="P4" s="136">
        <v>9</v>
      </c>
      <c r="Q4" s="136">
        <v>343</v>
      </c>
      <c r="R4" s="136">
        <v>568</v>
      </c>
      <c r="S4" s="136">
        <v>911</v>
      </c>
    </row>
    <row r="5" spans="1:19" ht="16.5" thickTop="1" thickBot="1" x14ac:dyDescent="0.3">
      <c r="A5" s="141" t="s">
        <v>319</v>
      </c>
      <c r="B5" s="130">
        <v>348</v>
      </c>
      <c r="C5" s="130">
        <v>845</v>
      </c>
      <c r="D5" s="130">
        <f t="shared" ref="D5:D11" si="0">B5+C5</f>
        <v>1193</v>
      </c>
      <c r="E5" s="137">
        <v>209</v>
      </c>
      <c r="F5" s="137">
        <v>424</v>
      </c>
      <c r="G5" s="137">
        <v>633</v>
      </c>
      <c r="H5" s="137">
        <v>233</v>
      </c>
      <c r="I5" s="137">
        <v>557</v>
      </c>
      <c r="J5" s="137">
        <v>790</v>
      </c>
      <c r="K5" s="137">
        <v>117</v>
      </c>
      <c r="L5" s="137">
        <v>147</v>
      </c>
      <c r="M5" s="137">
        <v>264</v>
      </c>
      <c r="N5" s="137">
        <v>18</v>
      </c>
      <c r="O5" s="137">
        <v>21</v>
      </c>
      <c r="P5" s="137">
        <v>39</v>
      </c>
      <c r="Q5" s="137">
        <v>925</v>
      </c>
      <c r="R5" s="137">
        <v>1994</v>
      </c>
      <c r="S5" s="137">
        <v>2919</v>
      </c>
    </row>
    <row r="6" spans="1:19" ht="16.5" thickTop="1" thickBot="1" x14ac:dyDescent="0.3">
      <c r="A6" s="142" t="s">
        <v>320</v>
      </c>
      <c r="B6" s="129">
        <v>88</v>
      </c>
      <c r="C6" s="129">
        <v>263</v>
      </c>
      <c r="D6" s="129">
        <f t="shared" si="0"/>
        <v>351</v>
      </c>
      <c r="E6" s="136">
        <v>409</v>
      </c>
      <c r="F6" s="136">
        <v>797</v>
      </c>
      <c r="G6" s="136">
        <v>1206</v>
      </c>
      <c r="H6" s="136">
        <v>353</v>
      </c>
      <c r="I6" s="136">
        <v>782</v>
      </c>
      <c r="J6" s="136">
        <v>1135</v>
      </c>
      <c r="K6" s="136">
        <v>121</v>
      </c>
      <c r="L6" s="136">
        <v>218</v>
      </c>
      <c r="M6" s="136">
        <v>339</v>
      </c>
      <c r="N6" s="136">
        <v>23</v>
      </c>
      <c r="O6" s="136">
        <v>36</v>
      </c>
      <c r="P6" s="136">
        <v>59</v>
      </c>
      <c r="Q6" s="136">
        <v>994</v>
      </c>
      <c r="R6" s="136">
        <v>2096</v>
      </c>
      <c r="S6" s="136">
        <v>3090</v>
      </c>
    </row>
    <row r="7" spans="1:19" ht="16.5" thickTop="1" thickBot="1" x14ac:dyDescent="0.3">
      <c r="A7" s="141" t="s">
        <v>318</v>
      </c>
      <c r="B7" s="130">
        <v>34</v>
      </c>
      <c r="C7" s="130">
        <v>106</v>
      </c>
      <c r="D7" s="130">
        <f t="shared" si="0"/>
        <v>140</v>
      </c>
      <c r="E7" s="137">
        <v>489</v>
      </c>
      <c r="F7" s="137">
        <v>936</v>
      </c>
      <c r="G7" s="137">
        <v>1425</v>
      </c>
      <c r="H7" s="137">
        <v>457</v>
      </c>
      <c r="I7" s="137">
        <v>802</v>
      </c>
      <c r="J7" s="137">
        <v>1259</v>
      </c>
      <c r="K7" s="137">
        <v>134</v>
      </c>
      <c r="L7" s="137">
        <v>213</v>
      </c>
      <c r="M7" s="137">
        <v>347</v>
      </c>
      <c r="N7" s="137">
        <v>22</v>
      </c>
      <c r="O7" s="137">
        <v>29</v>
      </c>
      <c r="P7" s="137">
        <v>51</v>
      </c>
      <c r="Q7" s="137">
        <v>1136</v>
      </c>
      <c r="R7" s="137">
        <v>2086</v>
      </c>
      <c r="S7" s="137">
        <v>3222</v>
      </c>
    </row>
    <row r="8" spans="1:19" ht="16.5" thickTop="1" thickBot="1" x14ac:dyDescent="0.3">
      <c r="A8" s="142" t="s">
        <v>9</v>
      </c>
      <c r="B8" s="129">
        <v>28</v>
      </c>
      <c r="C8" s="129">
        <v>35</v>
      </c>
      <c r="D8" s="129">
        <f t="shared" si="0"/>
        <v>63</v>
      </c>
      <c r="E8" s="136">
        <v>991</v>
      </c>
      <c r="F8" s="136">
        <v>1309</v>
      </c>
      <c r="G8" s="136">
        <v>2300</v>
      </c>
      <c r="H8" s="136">
        <v>1214</v>
      </c>
      <c r="I8" s="136">
        <v>1745</v>
      </c>
      <c r="J8" s="136">
        <v>2959</v>
      </c>
      <c r="K8" s="136">
        <v>362</v>
      </c>
      <c r="L8" s="136">
        <v>513</v>
      </c>
      <c r="M8" s="136">
        <v>875</v>
      </c>
      <c r="N8" s="136">
        <v>79</v>
      </c>
      <c r="O8" s="136">
        <v>76</v>
      </c>
      <c r="P8" s="136">
        <v>155</v>
      </c>
      <c r="Q8" s="136">
        <v>2674</v>
      </c>
      <c r="R8" s="136">
        <v>3678</v>
      </c>
      <c r="S8" s="136">
        <v>6352</v>
      </c>
    </row>
    <row r="9" spans="1:19" ht="16.5" thickTop="1" thickBot="1" x14ac:dyDescent="0.3">
      <c r="A9" s="141" t="s">
        <v>10</v>
      </c>
      <c r="B9" s="130">
        <v>34</v>
      </c>
      <c r="C9" s="130">
        <v>50</v>
      </c>
      <c r="D9" s="130">
        <f t="shared" si="0"/>
        <v>84</v>
      </c>
      <c r="E9" s="137">
        <v>1080</v>
      </c>
      <c r="F9" s="137">
        <v>1205</v>
      </c>
      <c r="G9" s="137">
        <v>2285</v>
      </c>
      <c r="H9" s="137">
        <v>1619</v>
      </c>
      <c r="I9" s="137">
        <v>1928</v>
      </c>
      <c r="J9" s="137">
        <v>3547</v>
      </c>
      <c r="K9" s="137">
        <v>603</v>
      </c>
      <c r="L9" s="137">
        <v>825</v>
      </c>
      <c r="M9" s="137">
        <v>1428</v>
      </c>
      <c r="N9" s="137">
        <v>161</v>
      </c>
      <c r="O9" s="137">
        <v>196</v>
      </c>
      <c r="P9" s="137">
        <v>357</v>
      </c>
      <c r="Q9" s="137">
        <v>3497</v>
      </c>
      <c r="R9" s="137">
        <v>4204</v>
      </c>
      <c r="S9" s="137">
        <v>7701</v>
      </c>
    </row>
    <row r="10" spans="1:19" ht="16.5" thickTop="1" thickBot="1" x14ac:dyDescent="0.3">
      <c r="A10" s="142" t="s">
        <v>199</v>
      </c>
      <c r="B10" s="129">
        <v>18</v>
      </c>
      <c r="C10" s="129">
        <v>26</v>
      </c>
      <c r="D10" s="129">
        <f t="shared" si="0"/>
        <v>44</v>
      </c>
      <c r="E10" s="136">
        <v>645</v>
      </c>
      <c r="F10" s="136">
        <v>602</v>
      </c>
      <c r="G10" s="136">
        <v>1247</v>
      </c>
      <c r="H10" s="136">
        <v>985</v>
      </c>
      <c r="I10" s="136">
        <v>890</v>
      </c>
      <c r="J10" s="136">
        <v>1875</v>
      </c>
      <c r="K10" s="136">
        <v>343</v>
      </c>
      <c r="L10" s="136">
        <v>380</v>
      </c>
      <c r="M10" s="136">
        <v>723</v>
      </c>
      <c r="N10" s="136">
        <v>86</v>
      </c>
      <c r="O10" s="136">
        <v>105</v>
      </c>
      <c r="P10" s="136">
        <v>191</v>
      </c>
      <c r="Q10" s="136">
        <v>2077</v>
      </c>
      <c r="R10" s="136">
        <v>2003</v>
      </c>
      <c r="S10" s="136">
        <v>4080</v>
      </c>
    </row>
    <row r="11" spans="1:19" s="85" customFormat="1" ht="16.5" thickTop="1" thickBot="1" x14ac:dyDescent="0.3">
      <c r="A11" s="141" t="s">
        <v>19</v>
      </c>
      <c r="B11" s="134">
        <f>B4+B5+B6+B7+B8+B9+B10</f>
        <v>818</v>
      </c>
      <c r="C11" s="134">
        <f>C4+C5+C6+C7+C8+C9+C10</f>
        <v>1794</v>
      </c>
      <c r="D11" s="134">
        <f t="shared" si="0"/>
        <v>2612</v>
      </c>
      <c r="E11" s="139">
        <v>3864</v>
      </c>
      <c r="F11" s="139">
        <v>5316</v>
      </c>
      <c r="G11" s="139">
        <v>9180</v>
      </c>
      <c r="H11" s="139">
        <v>4881</v>
      </c>
      <c r="I11" s="139">
        <v>6743</v>
      </c>
      <c r="J11" s="139">
        <v>11624</v>
      </c>
      <c r="K11" s="139">
        <v>1689</v>
      </c>
      <c r="L11" s="139">
        <v>2309</v>
      </c>
      <c r="M11" s="139">
        <v>3998</v>
      </c>
      <c r="N11" s="139">
        <v>394</v>
      </c>
      <c r="O11" s="139">
        <v>467</v>
      </c>
      <c r="P11" s="139">
        <v>861</v>
      </c>
      <c r="Q11" s="139">
        <v>11646</v>
      </c>
      <c r="R11" s="139">
        <v>16629</v>
      </c>
      <c r="S11" s="139">
        <v>28275</v>
      </c>
    </row>
    <row r="12" spans="1:19" ht="22.5" customHeight="1" thickTop="1" thickBot="1" x14ac:dyDescent="0.3">
      <c r="A12" s="890" t="s">
        <v>202</v>
      </c>
      <c r="B12" s="890"/>
      <c r="C12" s="890"/>
      <c r="D12" s="890"/>
      <c r="E12" s="890"/>
      <c r="F12" s="890"/>
      <c r="G12" s="890"/>
      <c r="H12" s="890"/>
      <c r="I12" s="890"/>
      <c r="J12" s="890"/>
      <c r="K12" s="890"/>
      <c r="L12" s="890"/>
      <c r="M12" s="890"/>
      <c r="N12" s="890"/>
      <c r="O12" s="890"/>
      <c r="P12" s="890"/>
      <c r="Q12" s="890"/>
      <c r="R12" s="890"/>
      <c r="S12" s="890"/>
    </row>
    <row r="13" spans="1:19" ht="16.5" thickTop="1" thickBot="1" x14ac:dyDescent="0.3">
      <c r="A13" s="142" t="s">
        <v>317</v>
      </c>
      <c r="B13" s="131">
        <v>1.5379936069967231</v>
      </c>
      <c r="C13" s="147">
        <v>2.5758474483182847</v>
      </c>
      <c r="D13" s="147">
        <v>2.0683132722848825</v>
      </c>
      <c r="E13" s="148">
        <v>0.23529006674203601</v>
      </c>
      <c r="F13" s="148">
        <v>0.23616511786287045</v>
      </c>
      <c r="G13" s="148">
        <v>0.23573719792663522</v>
      </c>
      <c r="H13" s="148">
        <v>0.11477564231318829</v>
      </c>
      <c r="I13" s="148">
        <v>0.21419626968958017</v>
      </c>
      <c r="J13" s="148">
        <v>0.16557731759132713</v>
      </c>
      <c r="K13" s="148">
        <v>5.1649039040934729E-2</v>
      </c>
      <c r="L13" s="148">
        <v>7.1398756563193402E-2</v>
      </c>
      <c r="M13" s="148">
        <v>6.1740694695071124E-2</v>
      </c>
      <c r="N13" s="148">
        <v>2.8693910578297073E-2</v>
      </c>
      <c r="O13" s="148">
        <v>2.1968848173290274E-2</v>
      </c>
      <c r="P13" s="148">
        <v>2.5257556920710914E-2</v>
      </c>
      <c r="Q13" s="148">
        <v>1.9684022656711793</v>
      </c>
      <c r="R13" s="148">
        <v>3.1195764406072191</v>
      </c>
      <c r="S13" s="148">
        <v>2.5566260394186271</v>
      </c>
    </row>
    <row r="14" spans="1:19" ht="16.5" thickTop="1" thickBot="1" x14ac:dyDescent="0.3">
      <c r="A14" s="141" t="s">
        <v>319</v>
      </c>
      <c r="B14" s="146">
        <v>2.2203364958241085</v>
      </c>
      <c r="C14" s="146">
        <v>5.1512768460774092</v>
      </c>
      <c r="D14" s="146">
        <v>3.7191757333915265</v>
      </c>
      <c r="E14" s="149">
        <v>1.3334779529518352</v>
      </c>
      <c r="F14" s="149">
        <v>2.5847827014636944</v>
      </c>
      <c r="G14" s="149">
        <v>1.9733765626461326</v>
      </c>
      <c r="H14" s="149">
        <v>1.4866046078362565</v>
      </c>
      <c r="I14" s="149">
        <v>3.3955753884794282</v>
      </c>
      <c r="J14" s="149">
        <v>2.4628238301586807</v>
      </c>
      <c r="K14" s="149">
        <v>0.74649244256155378</v>
      </c>
      <c r="L14" s="149">
        <v>0.89613928564896939</v>
      </c>
      <c r="M14" s="149">
        <v>0.82301960906568572</v>
      </c>
      <c r="N14" s="149">
        <v>0.11484499116331597</v>
      </c>
      <c r="O14" s="149">
        <v>0.1280198979498528</v>
      </c>
      <c r="P14" s="149">
        <v>0.12158244224833993</v>
      </c>
      <c r="Q14" s="149">
        <v>5.9017564903370694</v>
      </c>
      <c r="R14" s="149">
        <v>12.155794119619353</v>
      </c>
      <c r="S14" s="149">
        <v>9.0999781775103656</v>
      </c>
    </row>
    <row r="15" spans="1:19" ht="16.5" thickTop="1" thickBot="1" x14ac:dyDescent="0.3">
      <c r="A15" s="142" t="s">
        <v>320</v>
      </c>
      <c r="B15" s="147">
        <v>0.5969541769833463</v>
      </c>
      <c r="C15" s="147">
        <v>1.6959426345791742</v>
      </c>
      <c r="D15" s="147">
        <v>1.160365101771623</v>
      </c>
      <c r="E15" s="148">
        <v>2.7744802089339617</v>
      </c>
      <c r="F15" s="148">
        <v>5.1394155123939225</v>
      </c>
      <c r="G15" s="148">
        <v>3.9868954778819865</v>
      </c>
      <c r="H15" s="148">
        <v>2.394600278126378</v>
      </c>
      <c r="I15" s="148">
        <v>5.0426887461631713</v>
      </c>
      <c r="J15" s="148">
        <v>3.7521777507429976</v>
      </c>
      <c r="K15" s="148">
        <v>0.8208119933521012</v>
      </c>
      <c r="L15" s="148">
        <v>1.40576233588692</v>
      </c>
      <c r="M15" s="148">
        <v>1.1206945000016528</v>
      </c>
      <c r="N15" s="148">
        <v>0.15602211443882916</v>
      </c>
      <c r="O15" s="148">
        <v>0.23214423895380329</v>
      </c>
      <c r="P15" s="148">
        <v>0.19504712536901925</v>
      </c>
      <c r="Q15" s="148">
        <v>6.7428687718346163</v>
      </c>
      <c r="R15" s="148">
        <v>13.515953467976992</v>
      </c>
      <c r="S15" s="148">
        <v>10.21517995576728</v>
      </c>
    </row>
    <row r="16" spans="1:19" ht="16.5" thickTop="1" thickBot="1" x14ac:dyDescent="0.3">
      <c r="A16" s="141" t="s">
        <v>318</v>
      </c>
      <c r="B16" s="146">
        <v>0.2450326830358108</v>
      </c>
      <c r="C16" s="146">
        <v>0.73477423022001631</v>
      </c>
      <c r="D16" s="146">
        <v>0.49466643582233</v>
      </c>
      <c r="E16" s="149">
        <v>3.5241465295444554</v>
      </c>
      <c r="F16" s="149">
        <v>6.488195089489956</v>
      </c>
      <c r="G16" s="149">
        <v>5.0349976503344296</v>
      </c>
      <c r="H16" s="149">
        <v>3.2935275337460452</v>
      </c>
      <c r="I16" s="149">
        <v>5.5593295531740861</v>
      </c>
      <c r="J16" s="149">
        <v>4.4484645907165241</v>
      </c>
      <c r="K16" s="149">
        <v>0.96571704490584254</v>
      </c>
      <c r="L16" s="149">
        <v>1.4764802928005989</v>
      </c>
      <c r="M16" s="149">
        <v>1.2260660945024893</v>
      </c>
      <c r="N16" s="149">
        <v>0.15855055961140699</v>
      </c>
      <c r="O16" s="149">
        <v>0.20102313845641959</v>
      </c>
      <c r="P16" s="149">
        <v>0.18019991590670592</v>
      </c>
      <c r="Q16" s="149">
        <v>8.1869743508435597</v>
      </c>
      <c r="R16" s="149">
        <v>14.459802304141077</v>
      </c>
      <c r="S16" s="149">
        <v>11.38439468728248</v>
      </c>
    </row>
    <row r="17" spans="1:19" ht="16.5" thickTop="1" thickBot="1" x14ac:dyDescent="0.3">
      <c r="A17" s="142" t="s">
        <v>9</v>
      </c>
      <c r="B17" s="147">
        <v>5.2124637454530567E-2</v>
      </c>
      <c r="C17" s="147">
        <v>6.7944805522553803E-2</v>
      </c>
      <c r="D17" s="147">
        <v>5.9868972477378081E-2</v>
      </c>
      <c r="E17" s="148">
        <v>1.8448398470514209</v>
      </c>
      <c r="F17" s="148">
        <v>2.5411357265435117</v>
      </c>
      <c r="G17" s="148">
        <v>2.1856926459995174</v>
      </c>
      <c r="H17" s="148">
        <v>2.259975352492861</v>
      </c>
      <c r="I17" s="148">
        <v>3.3875338753387534</v>
      </c>
      <c r="J17" s="148">
        <v>2.8119411041359004</v>
      </c>
      <c r="K17" s="148">
        <v>0.67389709851928803</v>
      </c>
      <c r="L17" s="148">
        <v>0.99587672094485991</v>
      </c>
      <c r="M17" s="148">
        <v>0.83151350663025103</v>
      </c>
      <c r="N17" s="148">
        <v>0.14706594138956836</v>
      </c>
      <c r="O17" s="148">
        <v>0.1475372919918311</v>
      </c>
      <c r="P17" s="148">
        <v>0.14729667831735876</v>
      </c>
      <c r="Q17" s="148">
        <v>4.9779028769076694</v>
      </c>
      <c r="R17" s="148">
        <v>7.1400284203415101</v>
      </c>
      <c r="S17" s="148">
        <v>6.0363129075604052</v>
      </c>
    </row>
    <row r="18" spans="1:19" ht="16.5" thickTop="1" thickBot="1" x14ac:dyDescent="0.3">
      <c r="A18" s="141" t="s">
        <v>10</v>
      </c>
      <c r="B18" s="146">
        <v>5.3306241220148508E-2</v>
      </c>
      <c r="C18" s="146">
        <v>7.8515122012499605E-2</v>
      </c>
      <c r="D18" s="146">
        <v>6.5900753465281292E-2</v>
      </c>
      <c r="E18" s="149">
        <v>1.6932570740517761</v>
      </c>
      <c r="F18" s="149">
        <v>1.8922144405012404</v>
      </c>
      <c r="G18" s="149">
        <v>1.7926574008115208</v>
      </c>
      <c r="H18" s="149">
        <v>2.5383177804535419</v>
      </c>
      <c r="I18" s="149">
        <v>3.027543104801985</v>
      </c>
      <c r="J18" s="149">
        <v>2.782737768349437</v>
      </c>
      <c r="K18" s="149">
        <v>0.94540186634557488</v>
      </c>
      <c r="L18" s="149">
        <v>1.2954995132062435</v>
      </c>
      <c r="M18" s="149">
        <v>1.1203128089097818</v>
      </c>
      <c r="N18" s="149">
        <v>0.25242073048364438</v>
      </c>
      <c r="O18" s="149">
        <v>0.30777927828899843</v>
      </c>
      <c r="P18" s="149">
        <v>0.28007820222744545</v>
      </c>
      <c r="Q18" s="149">
        <v>5.4827036925546855</v>
      </c>
      <c r="R18" s="149">
        <v>6.6015514588109676</v>
      </c>
      <c r="S18" s="149">
        <v>6.0416869337634669</v>
      </c>
    </row>
    <row r="19" spans="1:19" ht="16.5" thickTop="1" thickBot="1" x14ac:dyDescent="0.3">
      <c r="A19" s="142" t="s">
        <v>199</v>
      </c>
      <c r="B19" s="147">
        <v>3.4390720619338663E-2</v>
      </c>
      <c r="C19" s="147">
        <v>5.4701832932186556E-2</v>
      </c>
      <c r="D19" s="147">
        <v>4.4057230342214537E-2</v>
      </c>
      <c r="E19" s="148">
        <v>1.2323341555263021</v>
      </c>
      <c r="F19" s="148">
        <v>1.2665578240452426</v>
      </c>
      <c r="G19" s="148">
        <v>1.2486219599259438</v>
      </c>
      <c r="H19" s="148">
        <v>1.8819366561138102</v>
      </c>
      <c r="I19" s="148">
        <v>1.8724858196017706</v>
      </c>
      <c r="J19" s="148">
        <v>1.8774387929920968</v>
      </c>
      <c r="K19" s="148">
        <v>0.65533428735739785</v>
      </c>
      <c r="L19" s="148">
        <v>0.79948832747041898</v>
      </c>
      <c r="M19" s="148">
        <v>0.7239403985777525</v>
      </c>
      <c r="N19" s="148">
        <v>0.16431122073684029</v>
      </c>
      <c r="O19" s="148">
        <v>0.22091124837998419</v>
      </c>
      <c r="P19" s="148">
        <v>0.1912484317127949</v>
      </c>
      <c r="Q19" s="148">
        <v>3.9683070403536891</v>
      </c>
      <c r="R19" s="148">
        <v>4.2141450524296031</v>
      </c>
      <c r="S19" s="148">
        <v>4.0853068135508028</v>
      </c>
    </row>
    <row r="20" spans="1:19" s="85" customFormat="1" ht="16.5" thickTop="1" thickBot="1" x14ac:dyDescent="0.3">
      <c r="A20" s="141" t="s">
        <v>19</v>
      </c>
      <c r="B20" s="150">
        <v>0.35326334573209939</v>
      </c>
      <c r="C20" s="150">
        <v>0.78936981976055776</v>
      </c>
      <c r="D20" s="150">
        <v>0.56927997851905254</v>
      </c>
      <c r="E20" s="151">
        <v>1.6687158531892812</v>
      </c>
      <c r="F20" s="151">
        <v>2.3390690980195794</v>
      </c>
      <c r="G20" s="151">
        <v>2.0007619459436836</v>
      </c>
      <c r="H20" s="151">
        <v>2.1079197928097519</v>
      </c>
      <c r="I20" s="151">
        <v>2.9669569089439474</v>
      </c>
      <c r="J20" s="151">
        <v>2.5334266731644211</v>
      </c>
      <c r="K20" s="151">
        <v>0.72941539234904151</v>
      </c>
      <c r="L20" s="151">
        <v>1.0159726386996255</v>
      </c>
      <c r="M20" s="151">
        <v>0.87135580173015781</v>
      </c>
      <c r="N20" s="151">
        <v>0.17015373865335839</v>
      </c>
      <c r="O20" s="151">
        <v>0.20548255620299916</v>
      </c>
      <c r="P20" s="151">
        <v>0.18765316290386841</v>
      </c>
      <c r="Q20" s="151">
        <v>5.0294681227335332</v>
      </c>
      <c r="R20" s="151">
        <v>7.3168510216267091</v>
      </c>
      <c r="S20" s="151">
        <v>6.1624775622611834</v>
      </c>
    </row>
    <row r="21" spans="1:19" s="127" customFormat="1" ht="15.75" thickTop="1" x14ac:dyDescent="0.25">
      <c r="A21" s="442" t="s">
        <v>388</v>
      </c>
      <c r="B21" s="528"/>
      <c r="C21" s="528"/>
      <c r="D21" s="528"/>
      <c r="E21" s="528"/>
      <c r="F21" s="528"/>
      <c r="G21" s="528"/>
      <c r="H21" s="528"/>
      <c r="I21" s="528"/>
      <c r="J21" s="528"/>
      <c r="K21" s="528"/>
      <c r="L21" s="528"/>
      <c r="M21" s="528"/>
      <c r="N21" s="528"/>
      <c r="O21" s="528"/>
      <c r="P21" s="528"/>
      <c r="Q21" s="528"/>
      <c r="R21" s="528"/>
      <c r="S21" s="528"/>
    </row>
    <row r="22" spans="1:19" s="154" customFormat="1" ht="21" customHeight="1" x14ac:dyDescent="0.25">
      <c r="A22" s="529" t="s">
        <v>464</v>
      </c>
      <c r="B22" s="530"/>
      <c r="C22" s="530"/>
      <c r="D22" s="530"/>
      <c r="E22" s="530"/>
      <c r="F22" s="530"/>
      <c r="G22" s="530"/>
      <c r="H22" s="530"/>
      <c r="I22" s="528"/>
      <c r="J22" s="528"/>
      <c r="K22" s="528"/>
      <c r="L22" s="528"/>
      <c r="M22" s="528"/>
      <c r="N22" s="528"/>
      <c r="O22" s="528"/>
      <c r="P22" s="528"/>
      <c r="Q22" s="528"/>
      <c r="R22" s="528"/>
      <c r="S22" s="528"/>
    </row>
  </sheetData>
  <mergeCells count="8">
    <mergeCell ref="A12:S12"/>
    <mergeCell ref="A1:S1"/>
    <mergeCell ref="B2:D2"/>
    <mergeCell ref="E2:G2"/>
    <mergeCell ref="H2:J2"/>
    <mergeCell ref="K2:M2"/>
    <mergeCell ref="N2:P2"/>
    <mergeCell ref="Q2:S2"/>
  </mergeCells>
  <printOptions horizontalCentered="1"/>
  <pageMargins left="0.70866141732283472" right="0.70866141732283472" top="0.74803149606299213" bottom="0.74803149606299213" header="0.31496062992125984" footer="0.31496062992125984"/>
  <pageSetup paperSize="9" scale="89" fitToHeight="0" orientation="landscape" r:id="rId1"/>
  <headerFooter>
    <oddFooter>&amp;R&amp;[2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view="pageBreakPreview" zoomScaleNormal="100" zoomScaleSheetLayoutView="100" workbookViewId="0">
      <selection sqref="A1:B1"/>
    </sheetView>
  </sheetViews>
  <sheetFormatPr defaultColWidth="49.5703125" defaultRowHeight="22.5" customHeight="1" x14ac:dyDescent="0.25"/>
  <cols>
    <col min="1" max="1" width="70.42578125" style="39" customWidth="1"/>
    <col min="2" max="2" width="20" style="61" customWidth="1"/>
    <col min="3" max="255" width="9.140625" style="39" customWidth="1"/>
    <col min="256" max="16384" width="49.5703125" style="39"/>
  </cols>
  <sheetData>
    <row r="1" spans="1:6" s="60" customFormat="1" ht="39" customHeight="1" thickTop="1" thickBot="1" x14ac:dyDescent="0.3">
      <c r="A1" s="973" t="s">
        <v>570</v>
      </c>
      <c r="B1" s="973"/>
      <c r="C1" s="44"/>
      <c r="D1" s="44"/>
      <c r="E1" s="44"/>
      <c r="F1" s="44"/>
    </row>
    <row r="2" spans="1:6" s="37" customFormat="1" ht="22.5" customHeight="1" thickTop="1" thickBot="1" x14ac:dyDescent="0.3">
      <c r="A2" s="376" t="s">
        <v>386</v>
      </c>
      <c r="B2" s="523" t="s">
        <v>114</v>
      </c>
    </row>
    <row r="3" spans="1:6" s="370" customFormat="1" ht="20.25" customHeight="1" thickTop="1" thickBot="1" x14ac:dyDescent="0.25">
      <c r="A3" s="477" t="s">
        <v>270</v>
      </c>
      <c r="B3" s="381">
        <v>1</v>
      </c>
    </row>
    <row r="4" spans="1:6" s="327" customFormat="1" ht="20.25" customHeight="1" thickTop="1" thickBot="1" x14ac:dyDescent="0.25">
      <c r="A4" s="563" t="s">
        <v>127</v>
      </c>
      <c r="B4" s="383">
        <v>2</v>
      </c>
    </row>
    <row r="5" spans="1:6" s="370" customFormat="1" ht="20.25" customHeight="1" thickTop="1" thickBot="1" x14ac:dyDescent="0.25">
      <c r="A5" s="477" t="s">
        <v>34</v>
      </c>
      <c r="B5" s="381">
        <v>20</v>
      </c>
    </row>
    <row r="6" spans="1:6" s="327" customFormat="1" ht="20.25" customHeight="1" thickTop="1" thickBot="1" x14ac:dyDescent="0.25">
      <c r="A6" s="563" t="s">
        <v>271</v>
      </c>
      <c r="B6" s="383">
        <v>1</v>
      </c>
    </row>
    <row r="7" spans="1:6" s="370" customFormat="1" ht="20.25" customHeight="1" thickTop="1" thickBot="1" x14ac:dyDescent="0.25">
      <c r="A7" s="477" t="s">
        <v>128</v>
      </c>
      <c r="B7" s="381">
        <v>0</v>
      </c>
    </row>
    <row r="8" spans="1:6" s="327" customFormat="1" ht="20.25" customHeight="1" thickTop="1" thickBot="1" x14ac:dyDescent="0.25">
      <c r="A8" s="563" t="s">
        <v>38</v>
      </c>
      <c r="B8" s="383">
        <v>14</v>
      </c>
    </row>
    <row r="9" spans="1:6" s="370" customFormat="1" ht="20.25" customHeight="1" thickTop="1" thickBot="1" x14ac:dyDescent="0.25">
      <c r="A9" s="477" t="s">
        <v>43</v>
      </c>
      <c r="B9" s="381">
        <v>12</v>
      </c>
    </row>
    <row r="10" spans="1:6" s="327" customFormat="1" ht="20.25" customHeight="1" thickTop="1" thickBot="1" x14ac:dyDescent="0.25">
      <c r="A10" s="563" t="s">
        <v>162</v>
      </c>
      <c r="B10" s="383">
        <v>6</v>
      </c>
    </row>
    <row r="11" spans="1:6" s="370" customFormat="1" ht="20.25" customHeight="1" thickTop="1" thickBot="1" x14ac:dyDescent="0.25">
      <c r="A11" s="508" t="s">
        <v>163</v>
      </c>
      <c r="B11" s="594">
        <v>56</v>
      </c>
    </row>
    <row r="12" spans="1:6" s="38" customFormat="1" ht="22.5" customHeight="1" thickTop="1" thickBot="1" x14ac:dyDescent="0.25">
      <c r="A12" s="482" t="s">
        <v>464</v>
      </c>
      <c r="B12" s="595"/>
    </row>
    <row r="13" spans="1:6" ht="22.5" customHeight="1" thickTop="1" x14ac:dyDescent="0.25"/>
  </sheetData>
  <mergeCells count="1">
    <mergeCell ref="A1:B1"/>
  </mergeCells>
  <printOptions horizontalCentered="1"/>
  <pageMargins left="0.70866141732283472" right="0.70866141732283472" top="0.74803149606299213" bottom="0.74803149606299213" header="0.31496062992125984" footer="0.31496062992125984"/>
  <pageSetup paperSize="9" orientation="landscape" r:id="rId1"/>
  <headerFooter>
    <oddFooter>&amp;R&amp;[38</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Normal="100" zoomScaleSheetLayoutView="100" workbookViewId="0">
      <selection sqref="A1:B1"/>
    </sheetView>
  </sheetViews>
  <sheetFormatPr defaultColWidth="9.140625" defaultRowHeight="22.5" customHeight="1" x14ac:dyDescent="0.25"/>
  <cols>
    <col min="1" max="1" width="57.85546875" style="19" customWidth="1"/>
    <col min="2" max="2" width="24.85546875" style="19" customWidth="1"/>
    <col min="3" max="16384" width="9.140625" style="19"/>
  </cols>
  <sheetData>
    <row r="1" spans="1:2" ht="31.5" customHeight="1" thickTop="1" thickBot="1" x14ac:dyDescent="0.3">
      <c r="A1" s="973" t="s">
        <v>571</v>
      </c>
      <c r="B1" s="974"/>
    </row>
    <row r="2" spans="1:2" ht="30.75" customHeight="1" thickTop="1" thickBot="1" x14ac:dyDescent="0.3">
      <c r="A2" s="379" t="s">
        <v>0</v>
      </c>
      <c r="B2" s="363" t="s">
        <v>286</v>
      </c>
    </row>
    <row r="3" spans="1:2" s="371" customFormat="1" ht="17.25" customHeight="1" thickTop="1" thickBot="1" x14ac:dyDescent="0.3">
      <c r="A3" s="380" t="s">
        <v>79</v>
      </c>
      <c r="B3" s="381">
        <v>1</v>
      </c>
    </row>
    <row r="4" spans="1:2" s="372" customFormat="1" ht="15.75" customHeight="1" thickTop="1" thickBot="1" x14ac:dyDescent="0.3">
      <c r="A4" s="382" t="s">
        <v>80</v>
      </c>
      <c r="B4" s="383">
        <v>3</v>
      </c>
    </row>
    <row r="5" spans="1:2" s="371" customFormat="1" ht="15.75" customHeight="1" thickTop="1" thickBot="1" x14ac:dyDescent="0.3">
      <c r="A5" s="380" t="s">
        <v>81</v>
      </c>
      <c r="B5" s="381">
        <v>1</v>
      </c>
    </row>
    <row r="6" spans="1:2" s="372" customFormat="1" ht="15.75" customHeight="1" thickTop="1" thickBot="1" x14ac:dyDescent="0.3">
      <c r="A6" s="382" t="s">
        <v>158</v>
      </c>
      <c r="B6" s="383">
        <v>10</v>
      </c>
    </row>
    <row r="7" spans="1:2" s="371" customFormat="1" ht="15.75" customHeight="1" thickTop="1" thickBot="1" x14ac:dyDescent="0.3">
      <c r="A7" s="380" t="s">
        <v>83</v>
      </c>
      <c r="B7" s="381">
        <v>4</v>
      </c>
    </row>
    <row r="8" spans="1:2" s="372" customFormat="1" ht="15.75" customHeight="1" thickTop="1" thickBot="1" x14ac:dyDescent="0.3">
      <c r="A8" s="382" t="s">
        <v>85</v>
      </c>
      <c r="B8" s="383">
        <v>1</v>
      </c>
    </row>
    <row r="9" spans="1:2" s="371" customFormat="1" ht="15.75" customHeight="1" thickTop="1" thickBot="1" x14ac:dyDescent="0.3">
      <c r="A9" s="380" t="s">
        <v>95</v>
      </c>
      <c r="B9" s="381">
        <v>1</v>
      </c>
    </row>
    <row r="10" spans="1:2" s="372" customFormat="1" ht="15.75" customHeight="1" thickTop="1" thickBot="1" x14ac:dyDescent="0.3">
      <c r="A10" s="382" t="s">
        <v>65</v>
      </c>
      <c r="B10" s="383">
        <v>1</v>
      </c>
    </row>
    <row r="11" spans="1:2" s="371" customFormat="1" ht="15.75" customHeight="1" thickTop="1" thickBot="1" x14ac:dyDescent="0.3">
      <c r="A11" s="384" t="s">
        <v>5</v>
      </c>
      <c r="B11" s="385">
        <v>22</v>
      </c>
    </row>
    <row r="12" spans="1:2" ht="27.75" customHeight="1" thickTop="1" thickBot="1" x14ac:dyDescent="0.3">
      <c r="A12" s="998" t="s">
        <v>398</v>
      </c>
      <c r="B12" s="999"/>
    </row>
    <row r="13" spans="1:2" ht="22.5" customHeight="1" thickTop="1" thickBot="1" x14ac:dyDescent="0.3">
      <c r="A13" s="999" t="s">
        <v>464</v>
      </c>
      <c r="B13" s="999"/>
    </row>
    <row r="14" spans="1:2" ht="22.5" customHeight="1" thickTop="1" x14ac:dyDescent="0.25"/>
  </sheetData>
  <mergeCells count="3">
    <mergeCell ref="A1:B1"/>
    <mergeCell ref="A12:B12"/>
    <mergeCell ref="A13:B13"/>
  </mergeCells>
  <pageMargins left="0.70866141732283472" right="0.70866141732283472" top="0.74803149606299213" bottom="0.74803149606299213" header="0.31496062992125984" footer="0.31496062992125984"/>
  <pageSetup paperSize="9" orientation="portrait" r:id="rId1"/>
  <headerFooter>
    <oddFooter>&amp;R&amp;[39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zoomScaleNormal="100" zoomScaleSheetLayoutView="100" workbookViewId="0">
      <selection activeCell="Q8" sqref="Q8"/>
    </sheetView>
  </sheetViews>
  <sheetFormatPr defaultRowHeight="12" customHeight="1" x14ac:dyDescent="0.25"/>
  <cols>
    <col min="1" max="1" width="35.85546875" bestFit="1" customWidth="1"/>
    <col min="2" max="2" width="14.140625" customWidth="1"/>
    <col min="3" max="5" width="13.140625" customWidth="1"/>
    <col min="6" max="6" width="10.28515625" customWidth="1"/>
    <col min="7" max="7" width="12.85546875" customWidth="1"/>
    <col min="8" max="9" width="10.42578125" customWidth="1"/>
    <col min="10" max="10" width="0.5703125" customWidth="1"/>
    <col min="11" max="15" width="9.140625" hidden="1" customWidth="1"/>
  </cols>
  <sheetData>
    <row r="1" spans="1:9" s="71" customFormat="1" ht="21" customHeight="1" thickTop="1" thickBot="1" x14ac:dyDescent="0.25">
      <c r="A1" s="973" t="s">
        <v>572</v>
      </c>
      <c r="B1" s="974"/>
      <c r="C1" s="974"/>
      <c r="D1" s="974"/>
      <c r="E1" s="974"/>
      <c r="F1" s="974"/>
      <c r="G1" s="974"/>
      <c r="H1" s="974"/>
      <c r="I1" s="974"/>
    </row>
    <row r="2" spans="1:9" ht="33" customHeight="1" thickTop="1" thickBot="1" x14ac:dyDescent="0.3">
      <c r="A2" s="483"/>
      <c r="B2" s="997" t="s">
        <v>520</v>
      </c>
      <c r="C2" s="997"/>
      <c r="D2" s="997"/>
      <c r="E2" s="997"/>
      <c r="F2" s="997"/>
      <c r="G2" s="997"/>
      <c r="H2" s="997"/>
      <c r="I2" s="997"/>
    </row>
    <row r="3" spans="1:9" s="72" customFormat="1" ht="48" customHeight="1" thickTop="1" thickBot="1" x14ac:dyDescent="0.3">
      <c r="A3" s="376" t="s">
        <v>521</v>
      </c>
      <c r="B3" s="797" t="s">
        <v>284</v>
      </c>
      <c r="C3" s="797" t="s">
        <v>80</v>
      </c>
      <c r="D3" s="797" t="s">
        <v>158</v>
      </c>
      <c r="E3" s="797" t="s">
        <v>83</v>
      </c>
      <c r="F3" s="797" t="s">
        <v>84</v>
      </c>
      <c r="G3" s="797" t="s">
        <v>92</v>
      </c>
      <c r="H3" s="797" t="s">
        <v>90</v>
      </c>
      <c r="I3" s="797" t="s">
        <v>5</v>
      </c>
    </row>
    <row r="4" spans="1:9" s="373" customFormat="1" ht="16.5" thickTop="1" thickBot="1" x14ac:dyDescent="0.3">
      <c r="A4" s="875" t="s">
        <v>64</v>
      </c>
      <c r="B4" s="879">
        <v>0</v>
      </c>
      <c r="C4" s="879">
        <v>0</v>
      </c>
      <c r="D4" s="879">
        <v>0</v>
      </c>
      <c r="E4" s="879">
        <v>0</v>
      </c>
      <c r="F4" s="879">
        <v>0</v>
      </c>
      <c r="G4" s="879">
        <v>0</v>
      </c>
      <c r="H4" s="879">
        <v>1</v>
      </c>
      <c r="I4" s="879">
        <v>1</v>
      </c>
    </row>
    <row r="5" spans="1:9" s="375" customFormat="1" ht="16.5" thickTop="1" thickBot="1" x14ac:dyDescent="0.3">
      <c r="A5" s="757" t="s">
        <v>94</v>
      </c>
      <c r="B5" s="880">
        <v>0</v>
      </c>
      <c r="C5" s="880">
        <v>0</v>
      </c>
      <c r="D5" s="880">
        <v>0</v>
      </c>
      <c r="E5" s="880">
        <v>0</v>
      </c>
      <c r="F5" s="880">
        <v>1</v>
      </c>
      <c r="G5" s="880">
        <v>0</v>
      </c>
      <c r="H5" s="880">
        <v>0</v>
      </c>
      <c r="I5" s="880">
        <v>1</v>
      </c>
    </row>
    <row r="6" spans="1:9" s="374" customFormat="1" ht="16.5" thickTop="1" thickBot="1" x14ac:dyDescent="0.3">
      <c r="A6" s="875" t="s">
        <v>79</v>
      </c>
      <c r="B6" s="879">
        <v>0</v>
      </c>
      <c r="C6" s="879">
        <v>0</v>
      </c>
      <c r="D6" s="879">
        <v>0</v>
      </c>
      <c r="E6" s="879">
        <v>0</v>
      </c>
      <c r="F6" s="879">
        <v>0</v>
      </c>
      <c r="G6" s="879">
        <v>1</v>
      </c>
      <c r="H6" s="879">
        <v>0</v>
      </c>
      <c r="I6" s="879">
        <v>1</v>
      </c>
    </row>
    <row r="7" spans="1:9" s="375" customFormat="1" ht="16.5" thickTop="1" thickBot="1" x14ac:dyDescent="0.3">
      <c r="A7" s="757" t="s">
        <v>80</v>
      </c>
      <c r="B7" s="880">
        <v>1</v>
      </c>
      <c r="C7" s="880">
        <v>2</v>
      </c>
      <c r="D7" s="880">
        <v>2</v>
      </c>
      <c r="E7" s="880">
        <v>1</v>
      </c>
      <c r="F7" s="880">
        <v>0</v>
      </c>
      <c r="G7" s="880">
        <v>0</v>
      </c>
      <c r="H7" s="880">
        <v>0</v>
      </c>
      <c r="I7" s="880">
        <v>6</v>
      </c>
    </row>
    <row r="8" spans="1:9" s="375" customFormat="1" ht="16.5" thickTop="1" thickBot="1" x14ac:dyDescent="0.3">
      <c r="A8" s="875" t="s">
        <v>506</v>
      </c>
      <c r="B8" s="879">
        <v>0</v>
      </c>
      <c r="C8" s="879">
        <v>0</v>
      </c>
      <c r="D8" s="879">
        <v>0</v>
      </c>
      <c r="E8" s="879">
        <v>1</v>
      </c>
      <c r="F8" s="879">
        <v>0</v>
      </c>
      <c r="G8" s="879">
        <v>0</v>
      </c>
      <c r="H8" s="879">
        <v>0</v>
      </c>
      <c r="I8" s="879">
        <v>1</v>
      </c>
    </row>
    <row r="9" spans="1:9" s="374" customFormat="1" ht="16.5" thickTop="1" thickBot="1" x14ac:dyDescent="0.3">
      <c r="A9" s="876" t="s">
        <v>83</v>
      </c>
      <c r="B9" s="880">
        <v>0</v>
      </c>
      <c r="C9" s="880">
        <v>1</v>
      </c>
      <c r="D9" s="880">
        <v>0</v>
      </c>
      <c r="E9" s="880">
        <v>0</v>
      </c>
      <c r="F9" s="880">
        <v>0</v>
      </c>
      <c r="G9" s="880">
        <v>0</v>
      </c>
      <c r="H9" s="880">
        <v>0</v>
      </c>
      <c r="I9" s="880">
        <v>1</v>
      </c>
    </row>
    <row r="10" spans="1:9" s="375" customFormat="1" ht="16.5" thickTop="1" thickBot="1" x14ac:dyDescent="0.3">
      <c r="A10" s="877" t="s">
        <v>95</v>
      </c>
      <c r="B10" s="879">
        <v>0</v>
      </c>
      <c r="C10" s="879">
        <v>1</v>
      </c>
      <c r="D10" s="879">
        <v>0</v>
      </c>
      <c r="E10" s="879">
        <v>0</v>
      </c>
      <c r="F10" s="879">
        <v>0</v>
      </c>
      <c r="G10" s="879">
        <v>0</v>
      </c>
      <c r="H10" s="879">
        <v>0</v>
      </c>
      <c r="I10" s="879">
        <v>1</v>
      </c>
    </row>
    <row r="11" spans="1:9" s="374" customFormat="1" ht="16.5" customHeight="1" thickTop="1" thickBot="1" x14ac:dyDescent="0.3">
      <c r="A11" s="757" t="s">
        <v>285</v>
      </c>
      <c r="B11" s="880">
        <v>1</v>
      </c>
      <c r="C11" s="880">
        <v>2</v>
      </c>
      <c r="D11" s="880">
        <v>2</v>
      </c>
      <c r="E11" s="880">
        <v>1</v>
      </c>
      <c r="F11" s="880">
        <v>0</v>
      </c>
      <c r="G11" s="880">
        <v>0</v>
      </c>
      <c r="H11" s="880">
        <v>1</v>
      </c>
      <c r="I11" s="880">
        <v>7</v>
      </c>
    </row>
    <row r="12" spans="1:9" s="375" customFormat="1" ht="16.5" thickTop="1" thickBot="1" x14ac:dyDescent="0.3">
      <c r="A12" s="878" t="s">
        <v>5</v>
      </c>
      <c r="B12" s="879">
        <v>2</v>
      </c>
      <c r="C12" s="879">
        <v>6</v>
      </c>
      <c r="D12" s="879">
        <v>4</v>
      </c>
      <c r="E12" s="879">
        <v>3</v>
      </c>
      <c r="F12" s="879">
        <v>1</v>
      </c>
      <c r="G12" s="879">
        <v>1</v>
      </c>
      <c r="H12" s="879">
        <v>2</v>
      </c>
      <c r="I12" s="879">
        <v>19</v>
      </c>
    </row>
    <row r="13" spans="1:9" ht="21" customHeight="1" thickTop="1" thickBot="1" x14ac:dyDescent="0.3">
      <c r="A13" s="1001" t="s">
        <v>531</v>
      </c>
      <c r="B13" s="1002"/>
      <c r="C13" s="1002"/>
      <c r="D13" s="1002"/>
      <c r="E13" s="1002"/>
      <c r="F13" s="1002"/>
      <c r="G13" s="1002"/>
      <c r="H13" s="1002"/>
      <c r="I13" s="1003"/>
    </row>
    <row r="14" spans="1:9" s="70" customFormat="1" ht="12" customHeight="1" thickTop="1" thickBot="1" x14ac:dyDescent="0.3">
      <c r="A14" s="1000" t="s">
        <v>534</v>
      </c>
      <c r="B14" s="1000"/>
      <c r="C14" s="1000"/>
      <c r="D14" s="1000"/>
      <c r="E14" s="1000"/>
      <c r="F14" s="1000"/>
      <c r="G14" s="1000"/>
      <c r="H14" s="1000"/>
      <c r="I14" s="1000"/>
    </row>
    <row r="15" spans="1:9" ht="12" customHeight="1" thickTop="1" thickBot="1" x14ac:dyDescent="0.3">
      <c r="A15" s="1000"/>
      <c r="B15" s="1000"/>
      <c r="C15" s="1000"/>
      <c r="D15" s="1000"/>
      <c r="E15" s="1000"/>
      <c r="F15" s="1000"/>
      <c r="G15" s="1000"/>
      <c r="H15" s="1000"/>
      <c r="I15" s="1000"/>
    </row>
    <row r="16" spans="1:9" ht="12" customHeight="1" thickTop="1" x14ac:dyDescent="0.25"/>
  </sheetData>
  <mergeCells count="4">
    <mergeCell ref="A1:I1"/>
    <mergeCell ref="A14:I15"/>
    <mergeCell ref="B2:I2"/>
    <mergeCell ref="A13:I13"/>
  </mergeCells>
  <pageMargins left="0.70866141732283472" right="0.70866141732283472" top="0.74803149606299213" bottom="0.74803149606299213" header="0.31496062992125984" footer="0.31496062992125984"/>
  <pageSetup paperSize="9" scale="98" orientation="landscape" r:id="rId1"/>
  <headerFooter>
    <oddFooter>&amp;R&amp;[40</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view="pageBreakPreview" zoomScaleNormal="100" zoomScaleSheetLayoutView="100" workbookViewId="0">
      <selection sqref="A1:F1"/>
    </sheetView>
  </sheetViews>
  <sheetFormatPr defaultColWidth="9.140625" defaultRowHeight="12.75" x14ac:dyDescent="0.25"/>
  <cols>
    <col min="1" max="1" width="49" style="63" customWidth="1"/>
    <col min="2" max="6" width="18.7109375" style="61" customWidth="1"/>
    <col min="7" max="7" width="0" style="39" hidden="1" customWidth="1"/>
    <col min="8" max="16384" width="9.140625" style="39"/>
  </cols>
  <sheetData>
    <row r="1" spans="1:7" s="67" customFormat="1" ht="20.25" customHeight="1" thickTop="1" thickBot="1" x14ac:dyDescent="0.3">
      <c r="A1" s="953" t="s">
        <v>573</v>
      </c>
      <c r="B1" s="954"/>
      <c r="C1" s="954"/>
      <c r="D1" s="954"/>
      <c r="E1" s="954"/>
      <c r="F1" s="978"/>
      <c r="G1" s="596"/>
    </row>
    <row r="2" spans="1:7" s="365" customFormat="1" ht="99.75" customHeight="1" thickTop="1" thickBot="1" x14ac:dyDescent="0.3">
      <c r="A2" s="391"/>
      <c r="B2" s="523" t="s">
        <v>166</v>
      </c>
      <c r="C2" s="523" t="s">
        <v>167</v>
      </c>
      <c r="D2" s="523" t="s">
        <v>168</v>
      </c>
      <c r="E2" s="523" t="s">
        <v>169</v>
      </c>
      <c r="F2" s="523" t="s">
        <v>244</v>
      </c>
      <c r="G2" s="368"/>
    </row>
    <row r="3" spans="1:7" s="389" customFormat="1" ht="16.5" customHeight="1" thickTop="1" thickBot="1" x14ac:dyDescent="0.3">
      <c r="A3" s="386" t="s">
        <v>32</v>
      </c>
      <c r="B3" s="397">
        <v>257</v>
      </c>
      <c r="C3" s="381">
        <v>1</v>
      </c>
      <c r="D3" s="397">
        <v>26</v>
      </c>
      <c r="E3" s="585">
        <v>192</v>
      </c>
      <c r="F3" s="398">
        <f>E3-D3-C3-B3</f>
        <v>-92</v>
      </c>
      <c r="G3" s="385">
        <v>36</v>
      </c>
    </row>
    <row r="4" spans="1:7" s="390" customFormat="1" ht="16.5" customHeight="1" thickTop="1" thickBot="1" x14ac:dyDescent="0.3">
      <c r="A4" s="387" t="s">
        <v>127</v>
      </c>
      <c r="B4" s="401">
        <v>276</v>
      </c>
      <c r="C4" s="383">
        <v>2</v>
      </c>
      <c r="D4" s="401">
        <v>167</v>
      </c>
      <c r="E4" s="587">
        <v>167</v>
      </c>
      <c r="F4" s="402">
        <f t="shared" ref="F4:F16" si="0">E4-D4-C4-B4</f>
        <v>-278</v>
      </c>
      <c r="G4" s="388">
        <v>165</v>
      </c>
    </row>
    <row r="5" spans="1:7" s="389" customFormat="1" ht="16.5" customHeight="1" thickTop="1" thickBot="1" x14ac:dyDescent="0.3">
      <c r="A5" s="386" t="s">
        <v>34</v>
      </c>
      <c r="B5" s="397">
        <v>1313</v>
      </c>
      <c r="C5" s="381">
        <v>20</v>
      </c>
      <c r="D5" s="397">
        <v>1432</v>
      </c>
      <c r="E5" s="585">
        <v>623</v>
      </c>
      <c r="F5" s="398">
        <f t="shared" si="0"/>
        <v>-2142</v>
      </c>
      <c r="G5" s="385">
        <v>1537</v>
      </c>
    </row>
    <row r="6" spans="1:7" s="390" customFormat="1" ht="16.5" customHeight="1" thickTop="1" thickBot="1" x14ac:dyDescent="0.3">
      <c r="A6" s="387" t="s">
        <v>36</v>
      </c>
      <c r="B6" s="401">
        <v>20</v>
      </c>
      <c r="C6" s="383">
        <v>1</v>
      </c>
      <c r="D6" s="401">
        <v>1</v>
      </c>
      <c r="E6" s="587">
        <v>25</v>
      </c>
      <c r="F6" s="402">
        <f t="shared" si="0"/>
        <v>3</v>
      </c>
      <c r="G6" s="388">
        <v>4</v>
      </c>
    </row>
    <row r="7" spans="1:7" s="389" customFormat="1" ht="16.5" customHeight="1" thickTop="1" thickBot="1" x14ac:dyDescent="0.3">
      <c r="A7" s="386" t="s">
        <v>128</v>
      </c>
      <c r="B7" s="397">
        <v>47</v>
      </c>
      <c r="C7" s="381">
        <v>0</v>
      </c>
      <c r="D7" s="397">
        <v>23</v>
      </c>
      <c r="E7" s="585">
        <v>146</v>
      </c>
      <c r="F7" s="398">
        <f t="shared" si="0"/>
        <v>76</v>
      </c>
      <c r="G7" s="385">
        <v>24</v>
      </c>
    </row>
    <row r="8" spans="1:7" s="390" customFormat="1" ht="16.5" customHeight="1" thickTop="1" thickBot="1" x14ac:dyDescent="0.3">
      <c r="A8" s="387" t="s">
        <v>38</v>
      </c>
      <c r="B8" s="401">
        <v>110</v>
      </c>
      <c r="C8" s="383">
        <v>14</v>
      </c>
      <c r="D8" s="401">
        <v>184</v>
      </c>
      <c r="E8" s="587">
        <v>966</v>
      </c>
      <c r="F8" s="402">
        <f t="shared" si="0"/>
        <v>658</v>
      </c>
      <c r="G8" s="388">
        <v>211</v>
      </c>
    </row>
    <row r="9" spans="1:7" s="389" customFormat="1" ht="16.5" customHeight="1" thickTop="1" thickBot="1" x14ac:dyDescent="0.3">
      <c r="A9" s="386" t="s">
        <v>40</v>
      </c>
      <c r="B9" s="397">
        <v>18</v>
      </c>
      <c r="C9" s="381">
        <v>0</v>
      </c>
      <c r="D9" s="397">
        <v>34</v>
      </c>
      <c r="E9" s="585">
        <v>22</v>
      </c>
      <c r="F9" s="398">
        <f t="shared" si="0"/>
        <v>-30</v>
      </c>
      <c r="G9" s="385">
        <v>28</v>
      </c>
    </row>
    <row r="10" spans="1:7" s="390" customFormat="1" ht="16.5" customHeight="1" thickTop="1" thickBot="1" x14ac:dyDescent="0.3">
      <c r="A10" s="387" t="s">
        <v>41</v>
      </c>
      <c r="B10" s="401">
        <v>5</v>
      </c>
      <c r="C10" s="383">
        <v>0</v>
      </c>
      <c r="D10" s="401">
        <v>1</v>
      </c>
      <c r="E10" s="587">
        <v>2</v>
      </c>
      <c r="F10" s="402">
        <f t="shared" si="0"/>
        <v>-4</v>
      </c>
      <c r="G10" s="388">
        <v>1</v>
      </c>
    </row>
    <row r="11" spans="1:7" s="389" customFormat="1" ht="16.5" customHeight="1" thickTop="1" thickBot="1" x14ac:dyDescent="0.3">
      <c r="A11" s="386" t="s">
        <v>42</v>
      </c>
      <c r="B11" s="397">
        <v>0</v>
      </c>
      <c r="C11" s="381">
        <v>0</v>
      </c>
      <c r="D11" s="398">
        <v>0</v>
      </c>
      <c r="E11" s="585">
        <v>0</v>
      </c>
      <c r="F11" s="398">
        <f t="shared" si="0"/>
        <v>0</v>
      </c>
      <c r="G11" s="385">
        <v>278</v>
      </c>
    </row>
    <row r="12" spans="1:7" s="390" customFormat="1" ht="16.5" customHeight="1" thickTop="1" thickBot="1" x14ac:dyDescent="0.3">
      <c r="A12" s="387" t="s">
        <v>43</v>
      </c>
      <c r="B12" s="401">
        <v>59</v>
      </c>
      <c r="C12" s="383">
        <v>12</v>
      </c>
      <c r="D12" s="401">
        <v>272</v>
      </c>
      <c r="E12" s="587">
        <v>123</v>
      </c>
      <c r="F12" s="402">
        <f t="shared" si="0"/>
        <v>-220</v>
      </c>
      <c r="G12" s="388">
        <v>263</v>
      </c>
    </row>
    <row r="13" spans="1:7" s="389" customFormat="1" ht="16.5" customHeight="1" thickTop="1" thickBot="1" x14ac:dyDescent="0.3">
      <c r="A13" s="386" t="s">
        <v>129</v>
      </c>
      <c r="B13" s="397">
        <v>59</v>
      </c>
      <c r="C13" s="381">
        <v>6</v>
      </c>
      <c r="D13" s="397">
        <v>244</v>
      </c>
      <c r="E13" s="585">
        <v>55</v>
      </c>
      <c r="F13" s="398">
        <f t="shared" si="0"/>
        <v>-254</v>
      </c>
      <c r="G13" s="385">
        <v>2547</v>
      </c>
    </row>
    <row r="14" spans="1:7" s="390" customFormat="1" ht="16.5" customHeight="1" thickTop="1" thickBot="1" x14ac:dyDescent="0.3">
      <c r="A14" s="387" t="s">
        <v>171</v>
      </c>
      <c r="B14" s="401">
        <v>0</v>
      </c>
      <c r="C14" s="383">
        <v>0</v>
      </c>
      <c r="D14" s="402">
        <v>0</v>
      </c>
      <c r="E14" s="587">
        <v>18</v>
      </c>
      <c r="F14" s="402">
        <f t="shared" si="0"/>
        <v>18</v>
      </c>
      <c r="G14" s="597"/>
    </row>
    <row r="15" spans="1:7" s="389" customFormat="1" ht="16.5" customHeight="1" thickTop="1" thickBot="1" x14ac:dyDescent="0.3">
      <c r="A15" s="386" t="s">
        <v>172</v>
      </c>
      <c r="B15" s="397">
        <v>0</v>
      </c>
      <c r="C15" s="381">
        <v>0</v>
      </c>
      <c r="D15" s="398">
        <v>0</v>
      </c>
      <c r="E15" s="585" t="s">
        <v>507</v>
      </c>
      <c r="F15" s="398">
        <v>0</v>
      </c>
      <c r="G15" s="598"/>
    </row>
    <row r="16" spans="1:7" s="390" customFormat="1" ht="16.5" customHeight="1" thickTop="1" thickBot="1" x14ac:dyDescent="0.3">
      <c r="A16" s="555" t="s">
        <v>5</v>
      </c>
      <c r="B16" s="566">
        <v>2164</v>
      </c>
      <c r="C16" s="558">
        <v>56</v>
      </c>
      <c r="D16" s="566">
        <v>2384</v>
      </c>
      <c r="E16" s="588">
        <v>2384</v>
      </c>
      <c r="F16" s="599">
        <f t="shared" si="0"/>
        <v>-2220</v>
      </c>
      <c r="G16" s="597"/>
    </row>
    <row r="17" spans="1:7" ht="34.5" customHeight="1" thickTop="1" thickBot="1" x14ac:dyDescent="0.3">
      <c r="A17" s="1004" t="s">
        <v>508</v>
      </c>
      <c r="B17" s="1004"/>
      <c r="C17" s="1004"/>
      <c r="D17" s="1004"/>
      <c r="E17" s="1004"/>
      <c r="F17" s="1004"/>
      <c r="G17" s="364"/>
    </row>
    <row r="18" spans="1:7" ht="20.25" customHeight="1" thickTop="1" thickBot="1" x14ac:dyDescent="0.3">
      <c r="A18" s="484" t="s">
        <v>464</v>
      </c>
      <c r="B18" s="485"/>
      <c r="C18" s="485"/>
      <c r="D18" s="485"/>
      <c r="E18" s="486"/>
      <c r="F18" s="485"/>
      <c r="G18" s="364"/>
    </row>
    <row r="19" spans="1:7" ht="13.5" thickTop="1" x14ac:dyDescent="0.25"/>
  </sheetData>
  <mergeCells count="2">
    <mergeCell ref="A17:F17"/>
    <mergeCell ref="A1:F1"/>
  </mergeCells>
  <printOptions horizontalCentered="1"/>
  <pageMargins left="0.70866141732283472" right="0.70866141732283472" top="0.74803149606299213" bottom="0.74803149606299213" header="0.31496062992125984" footer="0.31496062992125984"/>
  <pageSetup paperSize="9" scale="91" fitToHeight="0" orientation="landscape" r:id="rId1"/>
  <headerFooter>
    <oddFooter>&amp;R&amp;[41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view="pageBreakPreview" topLeftCell="A25" zoomScaleNormal="85" zoomScaleSheetLayoutView="100" workbookViewId="0">
      <selection activeCell="A42" sqref="A42"/>
    </sheetView>
  </sheetViews>
  <sheetFormatPr defaultColWidth="31.5703125" defaultRowHeight="11.25" customHeight="1" x14ac:dyDescent="0.25"/>
  <cols>
    <col min="1" max="1" width="38.42578125" style="69" customWidth="1"/>
    <col min="2" max="2" width="17.7109375" style="45" customWidth="1"/>
    <col min="3" max="3" width="18.85546875" style="45" customWidth="1"/>
    <col min="4" max="7" width="17.7109375" style="45" customWidth="1"/>
    <col min="8" max="188" width="9.140625" style="45" customWidth="1"/>
    <col min="189" max="16384" width="31.5703125" style="45"/>
  </cols>
  <sheetData>
    <row r="1" spans="1:7" s="392" customFormat="1" ht="19.5" customHeight="1" thickTop="1" thickBot="1" x14ac:dyDescent="0.3">
      <c r="A1" s="974" t="s">
        <v>535</v>
      </c>
      <c r="B1" s="974"/>
      <c r="C1" s="974"/>
      <c r="D1" s="974"/>
      <c r="E1" s="974"/>
      <c r="F1" s="974"/>
      <c r="G1" s="974"/>
    </row>
    <row r="2" spans="1:7" s="393" customFormat="1" ht="61.5" customHeight="1" thickTop="1" thickBot="1" x14ac:dyDescent="0.3">
      <c r="A2" s="396"/>
      <c r="B2" s="363" t="s">
        <v>173</v>
      </c>
      <c r="C2" s="363" t="s">
        <v>167</v>
      </c>
      <c r="D2" s="363" t="s">
        <v>174</v>
      </c>
      <c r="E2" s="363" t="s">
        <v>175</v>
      </c>
      <c r="F2" s="363" t="s">
        <v>176</v>
      </c>
      <c r="G2" s="363" t="s">
        <v>170</v>
      </c>
    </row>
    <row r="3" spans="1:7" s="394" customFormat="1" ht="17.100000000000001" customHeight="1" thickTop="1" thickBot="1" x14ac:dyDescent="0.3">
      <c r="A3" s="386" t="s">
        <v>64</v>
      </c>
      <c r="B3" s="397">
        <v>13</v>
      </c>
      <c r="C3" s="398">
        <v>0</v>
      </c>
      <c r="D3" s="398">
        <v>0</v>
      </c>
      <c r="E3" s="399">
        <v>457</v>
      </c>
      <c r="F3" s="397">
        <v>0</v>
      </c>
      <c r="G3" s="400">
        <f>F3-E3-D3-C3-B3</f>
        <v>-470</v>
      </c>
    </row>
    <row r="4" spans="1:7" s="395" customFormat="1" ht="17.100000000000001" customHeight="1" thickTop="1" thickBot="1" x14ac:dyDescent="0.3">
      <c r="A4" s="387" t="s">
        <v>65</v>
      </c>
      <c r="B4" s="401">
        <v>3</v>
      </c>
      <c r="C4" s="402">
        <v>1</v>
      </c>
      <c r="D4" s="402">
        <v>0</v>
      </c>
      <c r="E4" s="403">
        <v>25</v>
      </c>
      <c r="F4" s="401">
        <v>0</v>
      </c>
      <c r="G4" s="404">
        <f t="shared" ref="G4:G33" si="0">F4-E4-D4-C4-B4</f>
        <v>-29</v>
      </c>
    </row>
    <row r="5" spans="1:7" s="394" customFormat="1" ht="17.100000000000001" customHeight="1" thickTop="1" thickBot="1" x14ac:dyDescent="0.3">
      <c r="A5" s="386" t="s">
        <v>67</v>
      </c>
      <c r="B5" s="398">
        <v>1</v>
      </c>
      <c r="C5" s="398">
        <v>0</v>
      </c>
      <c r="D5" s="398">
        <v>0</v>
      </c>
      <c r="E5" s="399">
        <v>152</v>
      </c>
      <c r="F5" s="397">
        <v>154</v>
      </c>
      <c r="G5" s="400">
        <f t="shared" si="0"/>
        <v>1</v>
      </c>
    </row>
    <row r="6" spans="1:7" s="395" customFormat="1" ht="17.100000000000001" customHeight="1" thickTop="1" thickBot="1" x14ac:dyDescent="0.3">
      <c r="A6" s="387" t="s">
        <v>68</v>
      </c>
      <c r="B6" s="402">
        <v>3</v>
      </c>
      <c r="C6" s="402">
        <v>0</v>
      </c>
      <c r="D6" s="402">
        <v>0</v>
      </c>
      <c r="E6" s="403">
        <v>133</v>
      </c>
      <c r="F6" s="401">
        <v>247</v>
      </c>
      <c r="G6" s="404">
        <f t="shared" si="0"/>
        <v>111</v>
      </c>
    </row>
    <row r="7" spans="1:7" s="394" customFormat="1" ht="17.100000000000001" customHeight="1" thickTop="1" thickBot="1" x14ac:dyDescent="0.3">
      <c r="A7" s="386" t="s">
        <v>69</v>
      </c>
      <c r="B7" s="398">
        <v>0</v>
      </c>
      <c r="C7" s="398">
        <v>0</v>
      </c>
      <c r="D7" s="398">
        <v>0</v>
      </c>
      <c r="E7" s="399">
        <v>10</v>
      </c>
      <c r="F7" s="397">
        <v>52</v>
      </c>
      <c r="G7" s="400">
        <f t="shared" si="0"/>
        <v>42</v>
      </c>
    </row>
    <row r="8" spans="1:7" s="395" customFormat="1" ht="17.100000000000001" customHeight="1" thickTop="1" thickBot="1" x14ac:dyDescent="0.3">
      <c r="A8" s="387" t="s">
        <v>70</v>
      </c>
      <c r="B8" s="401">
        <v>1</v>
      </c>
      <c r="C8" s="402">
        <v>0</v>
      </c>
      <c r="D8" s="402">
        <v>0</v>
      </c>
      <c r="E8" s="403">
        <v>418</v>
      </c>
      <c r="F8" s="401">
        <v>538</v>
      </c>
      <c r="G8" s="404">
        <f t="shared" si="0"/>
        <v>119</v>
      </c>
    </row>
    <row r="9" spans="1:7" s="394" customFormat="1" ht="17.100000000000001" customHeight="1" thickTop="1" thickBot="1" x14ac:dyDescent="0.3">
      <c r="A9" s="386" t="s">
        <v>177</v>
      </c>
      <c r="B9" s="398">
        <v>0</v>
      </c>
      <c r="C9" s="398">
        <v>0</v>
      </c>
      <c r="D9" s="398">
        <v>0</v>
      </c>
      <c r="E9" s="399">
        <v>69</v>
      </c>
      <c r="F9" s="397">
        <v>0</v>
      </c>
      <c r="G9" s="400">
        <f t="shared" si="0"/>
        <v>-69</v>
      </c>
    </row>
    <row r="10" spans="1:7" s="395" customFormat="1" ht="17.100000000000001" customHeight="1" thickTop="1" thickBot="1" x14ac:dyDescent="0.3">
      <c r="A10" s="387" t="s">
        <v>240</v>
      </c>
      <c r="B10" s="402">
        <v>0</v>
      </c>
      <c r="C10" s="402">
        <v>0</v>
      </c>
      <c r="D10" s="402">
        <v>0</v>
      </c>
      <c r="E10" s="403">
        <v>22</v>
      </c>
      <c r="F10" s="401">
        <v>0</v>
      </c>
      <c r="G10" s="404">
        <f t="shared" si="0"/>
        <v>-22</v>
      </c>
    </row>
    <row r="11" spans="1:7" s="394" customFormat="1" ht="17.100000000000001" customHeight="1" thickTop="1" thickBot="1" x14ac:dyDescent="0.3">
      <c r="A11" s="386" t="s">
        <v>73</v>
      </c>
      <c r="B11" s="398">
        <v>0</v>
      </c>
      <c r="C11" s="398">
        <v>0</v>
      </c>
      <c r="D11" s="398">
        <v>0</v>
      </c>
      <c r="E11" s="399">
        <v>3</v>
      </c>
      <c r="F11" s="397">
        <v>0</v>
      </c>
      <c r="G11" s="400">
        <f t="shared" si="0"/>
        <v>-3</v>
      </c>
    </row>
    <row r="12" spans="1:7" s="395" customFormat="1" ht="17.100000000000001" customHeight="1" thickTop="1" thickBot="1" x14ac:dyDescent="0.3">
      <c r="A12" s="387" t="s">
        <v>72</v>
      </c>
      <c r="B12" s="402">
        <v>0</v>
      </c>
      <c r="C12" s="402">
        <v>0</v>
      </c>
      <c r="D12" s="402">
        <v>0</v>
      </c>
      <c r="E12" s="403">
        <v>15</v>
      </c>
      <c r="F12" s="401">
        <v>60</v>
      </c>
      <c r="G12" s="404">
        <f t="shared" si="0"/>
        <v>45</v>
      </c>
    </row>
    <row r="13" spans="1:7" s="394" customFormat="1" ht="17.100000000000001" customHeight="1" thickTop="1" thickBot="1" x14ac:dyDescent="0.3">
      <c r="A13" s="386" t="s">
        <v>178</v>
      </c>
      <c r="B13" s="397">
        <v>0</v>
      </c>
      <c r="C13" s="398">
        <v>0</v>
      </c>
      <c r="D13" s="398">
        <v>0</v>
      </c>
      <c r="E13" s="399">
        <v>118</v>
      </c>
      <c r="F13" s="397">
        <v>177</v>
      </c>
      <c r="G13" s="400">
        <f t="shared" si="0"/>
        <v>59</v>
      </c>
    </row>
    <row r="14" spans="1:7" s="395" customFormat="1" ht="17.100000000000001" customHeight="1" thickTop="1" thickBot="1" x14ac:dyDescent="0.3">
      <c r="A14" s="387" t="s">
        <v>179</v>
      </c>
      <c r="B14" s="401">
        <v>2</v>
      </c>
      <c r="C14" s="402">
        <v>0</v>
      </c>
      <c r="D14" s="402">
        <v>0</v>
      </c>
      <c r="E14" s="403">
        <v>193</v>
      </c>
      <c r="F14" s="401">
        <v>113</v>
      </c>
      <c r="G14" s="404">
        <f t="shared" si="0"/>
        <v>-82</v>
      </c>
    </row>
    <row r="15" spans="1:7" s="394" customFormat="1" ht="17.100000000000001" customHeight="1" thickTop="1" thickBot="1" x14ac:dyDescent="0.3">
      <c r="A15" s="386" t="s">
        <v>77</v>
      </c>
      <c r="B15" s="397">
        <v>1</v>
      </c>
      <c r="C15" s="398">
        <v>0</v>
      </c>
      <c r="D15" s="398">
        <v>0</v>
      </c>
      <c r="E15" s="399">
        <v>427</v>
      </c>
      <c r="F15" s="397">
        <v>1375</v>
      </c>
      <c r="G15" s="400">
        <f t="shared" si="0"/>
        <v>947</v>
      </c>
    </row>
    <row r="16" spans="1:7" s="395" customFormat="1" ht="17.100000000000001" customHeight="1" thickTop="1" thickBot="1" x14ac:dyDescent="0.3">
      <c r="A16" s="387" t="s">
        <v>157</v>
      </c>
      <c r="B16" s="402">
        <v>0</v>
      </c>
      <c r="C16" s="402">
        <v>0</v>
      </c>
      <c r="D16" s="402">
        <v>0</v>
      </c>
      <c r="E16" s="403">
        <v>29</v>
      </c>
      <c r="F16" s="401">
        <v>35</v>
      </c>
      <c r="G16" s="404">
        <f t="shared" si="0"/>
        <v>6</v>
      </c>
    </row>
    <row r="17" spans="1:7" s="394" customFormat="1" ht="17.100000000000001" customHeight="1" thickTop="1" thickBot="1" x14ac:dyDescent="0.3">
      <c r="A17" s="386" t="s">
        <v>79</v>
      </c>
      <c r="B17" s="397">
        <v>35</v>
      </c>
      <c r="C17" s="377">
        <v>1</v>
      </c>
      <c r="D17" s="397">
        <v>2</v>
      </c>
      <c r="E17" s="399">
        <v>610</v>
      </c>
      <c r="F17" s="397">
        <v>637</v>
      </c>
      <c r="G17" s="400">
        <f t="shared" si="0"/>
        <v>-11</v>
      </c>
    </row>
    <row r="18" spans="1:7" s="395" customFormat="1" ht="17.100000000000001" customHeight="1" thickTop="1" thickBot="1" x14ac:dyDescent="0.3">
      <c r="A18" s="387" t="s">
        <v>80</v>
      </c>
      <c r="B18" s="401">
        <v>18</v>
      </c>
      <c r="C18" s="378">
        <v>3</v>
      </c>
      <c r="D18" s="401">
        <v>6</v>
      </c>
      <c r="E18" s="403">
        <v>1774</v>
      </c>
      <c r="F18" s="401">
        <v>2651</v>
      </c>
      <c r="G18" s="404">
        <f t="shared" si="0"/>
        <v>850</v>
      </c>
    </row>
    <row r="19" spans="1:7" s="394" customFormat="1" ht="17.100000000000001" customHeight="1" thickTop="1" thickBot="1" x14ac:dyDescent="0.3">
      <c r="A19" s="386" t="s">
        <v>81</v>
      </c>
      <c r="B19" s="397">
        <v>7</v>
      </c>
      <c r="C19" s="377">
        <v>1</v>
      </c>
      <c r="D19" s="398">
        <v>0</v>
      </c>
      <c r="E19" s="399">
        <v>832</v>
      </c>
      <c r="F19" s="397">
        <v>235</v>
      </c>
      <c r="G19" s="400">
        <f t="shared" si="0"/>
        <v>-605</v>
      </c>
    </row>
    <row r="20" spans="1:7" s="395" customFormat="1" ht="17.100000000000001" customHeight="1" thickTop="1" thickBot="1" x14ac:dyDescent="0.3">
      <c r="A20" s="387" t="s">
        <v>158</v>
      </c>
      <c r="B20" s="401">
        <v>3</v>
      </c>
      <c r="C20" s="378">
        <v>10</v>
      </c>
      <c r="D20" s="401">
        <v>4</v>
      </c>
      <c r="E20" s="403">
        <v>354</v>
      </c>
      <c r="F20" s="401">
        <v>293</v>
      </c>
      <c r="G20" s="404">
        <f t="shared" si="0"/>
        <v>-78</v>
      </c>
    </row>
    <row r="21" spans="1:7" s="394" customFormat="1" ht="17.100000000000001" customHeight="1" thickTop="1" thickBot="1" x14ac:dyDescent="0.3">
      <c r="A21" s="386" t="s">
        <v>83</v>
      </c>
      <c r="B21" s="397">
        <v>4</v>
      </c>
      <c r="C21" s="397">
        <v>4</v>
      </c>
      <c r="D21" s="397">
        <v>3</v>
      </c>
      <c r="E21" s="399">
        <v>496</v>
      </c>
      <c r="F21" s="397">
        <v>113</v>
      </c>
      <c r="G21" s="400">
        <f t="shared" si="0"/>
        <v>-394</v>
      </c>
    </row>
    <row r="22" spans="1:7" s="395" customFormat="1" ht="17.100000000000001" customHeight="1" thickTop="1" thickBot="1" x14ac:dyDescent="0.3">
      <c r="A22" s="387" t="s">
        <v>84</v>
      </c>
      <c r="B22" s="401">
        <v>16</v>
      </c>
      <c r="C22" s="402">
        <v>0</v>
      </c>
      <c r="D22" s="401">
        <v>1</v>
      </c>
      <c r="E22" s="403">
        <v>667</v>
      </c>
      <c r="F22" s="401">
        <v>594</v>
      </c>
      <c r="G22" s="404">
        <f t="shared" si="0"/>
        <v>-90</v>
      </c>
    </row>
    <row r="23" spans="1:7" s="394" customFormat="1" ht="17.100000000000001" customHeight="1" thickTop="1" thickBot="1" x14ac:dyDescent="0.3">
      <c r="A23" s="386" t="s">
        <v>85</v>
      </c>
      <c r="B23" s="397">
        <v>1</v>
      </c>
      <c r="C23" s="398">
        <v>1</v>
      </c>
      <c r="D23" s="398">
        <v>0</v>
      </c>
      <c r="E23" s="399">
        <v>76</v>
      </c>
      <c r="F23" s="397">
        <v>9</v>
      </c>
      <c r="G23" s="400">
        <f t="shared" si="0"/>
        <v>-69</v>
      </c>
    </row>
    <row r="24" spans="1:7" s="395" customFormat="1" ht="17.100000000000001" customHeight="1" thickTop="1" thickBot="1" x14ac:dyDescent="0.3">
      <c r="A24" s="387" t="s">
        <v>87</v>
      </c>
      <c r="B24" s="402">
        <v>0</v>
      </c>
      <c r="C24" s="402">
        <v>0</v>
      </c>
      <c r="D24" s="402">
        <v>0</v>
      </c>
      <c r="E24" s="403">
        <v>132</v>
      </c>
      <c r="F24" s="401">
        <v>0</v>
      </c>
      <c r="G24" s="404">
        <f t="shared" si="0"/>
        <v>-132</v>
      </c>
    </row>
    <row r="25" spans="1:7" s="394" customFormat="1" ht="17.100000000000001" customHeight="1" thickTop="1" thickBot="1" x14ac:dyDescent="0.3">
      <c r="A25" s="386" t="s">
        <v>88</v>
      </c>
      <c r="B25" s="398">
        <v>0</v>
      </c>
      <c r="C25" s="398">
        <v>0</v>
      </c>
      <c r="D25" s="398">
        <v>0</v>
      </c>
      <c r="E25" s="399">
        <v>21</v>
      </c>
      <c r="F25" s="397">
        <v>0</v>
      </c>
      <c r="G25" s="400">
        <f t="shared" si="0"/>
        <v>-21</v>
      </c>
    </row>
    <row r="26" spans="1:7" s="395" customFormat="1" ht="17.100000000000001" customHeight="1" thickTop="1" thickBot="1" x14ac:dyDescent="0.3">
      <c r="A26" s="387" t="s">
        <v>180</v>
      </c>
      <c r="B26" s="401">
        <v>8</v>
      </c>
      <c r="C26" s="402">
        <v>0</v>
      </c>
      <c r="D26" s="401">
        <v>2</v>
      </c>
      <c r="E26" s="403">
        <v>182</v>
      </c>
      <c r="F26" s="401">
        <v>222</v>
      </c>
      <c r="G26" s="404">
        <f t="shared" si="0"/>
        <v>30</v>
      </c>
    </row>
    <row r="27" spans="1:7" s="394" customFormat="1" ht="17.100000000000001" customHeight="1" thickTop="1" thickBot="1" x14ac:dyDescent="0.3">
      <c r="A27" s="386" t="s">
        <v>89</v>
      </c>
      <c r="B27" s="397">
        <v>2</v>
      </c>
      <c r="C27" s="398">
        <v>0</v>
      </c>
      <c r="D27" s="398">
        <v>0</v>
      </c>
      <c r="E27" s="399">
        <v>204</v>
      </c>
      <c r="F27" s="397">
        <v>98</v>
      </c>
      <c r="G27" s="400">
        <f t="shared" si="0"/>
        <v>-108</v>
      </c>
    </row>
    <row r="28" spans="1:7" s="395" customFormat="1" ht="17.100000000000001" customHeight="1" thickTop="1" thickBot="1" x14ac:dyDescent="0.3">
      <c r="A28" s="387" t="s">
        <v>91</v>
      </c>
      <c r="B28" s="401">
        <v>0</v>
      </c>
      <c r="C28" s="402">
        <v>0</v>
      </c>
      <c r="D28" s="402">
        <v>0</v>
      </c>
      <c r="E28" s="403">
        <v>5</v>
      </c>
      <c r="F28" s="401">
        <v>2</v>
      </c>
      <c r="G28" s="404">
        <f t="shared" si="0"/>
        <v>-3</v>
      </c>
    </row>
    <row r="29" spans="1:7" s="394" customFormat="1" ht="17.100000000000001" customHeight="1" thickTop="1" thickBot="1" x14ac:dyDescent="0.3">
      <c r="A29" s="386" t="s">
        <v>92</v>
      </c>
      <c r="B29" s="399">
        <v>31</v>
      </c>
      <c r="C29" s="397">
        <v>0</v>
      </c>
      <c r="D29" s="397">
        <v>1</v>
      </c>
      <c r="E29" s="399">
        <v>1081</v>
      </c>
      <c r="F29" s="397">
        <v>98</v>
      </c>
      <c r="G29" s="400">
        <f t="shared" si="0"/>
        <v>-1015</v>
      </c>
    </row>
    <row r="30" spans="1:7" s="395" customFormat="1" ht="17.100000000000001" customHeight="1" thickTop="1" thickBot="1" x14ac:dyDescent="0.3">
      <c r="A30" s="387" t="s">
        <v>93</v>
      </c>
      <c r="B30" s="401">
        <v>2</v>
      </c>
      <c r="C30" s="402">
        <v>0</v>
      </c>
      <c r="D30" s="402">
        <v>0</v>
      </c>
      <c r="E30" s="403">
        <v>90</v>
      </c>
      <c r="F30" s="401">
        <v>31</v>
      </c>
      <c r="G30" s="404">
        <f t="shared" si="0"/>
        <v>-61</v>
      </c>
    </row>
    <row r="31" spans="1:7" s="394" customFormat="1" ht="17.100000000000001" customHeight="1" thickTop="1" thickBot="1" x14ac:dyDescent="0.3">
      <c r="A31" s="386" t="s">
        <v>94</v>
      </c>
      <c r="B31" s="397">
        <v>26</v>
      </c>
      <c r="C31" s="398">
        <v>0</v>
      </c>
      <c r="D31" s="398">
        <v>0</v>
      </c>
      <c r="E31" s="399">
        <v>442</v>
      </c>
      <c r="F31" s="397">
        <v>119</v>
      </c>
      <c r="G31" s="400">
        <f t="shared" si="0"/>
        <v>-349</v>
      </c>
    </row>
    <row r="32" spans="1:7" s="395" customFormat="1" ht="17.100000000000001" customHeight="1" thickTop="1" thickBot="1" x14ac:dyDescent="0.3">
      <c r="A32" s="387" t="s">
        <v>95</v>
      </c>
      <c r="B32" s="402">
        <v>0</v>
      </c>
      <c r="C32" s="401">
        <v>1</v>
      </c>
      <c r="D32" s="401">
        <v>0</v>
      </c>
      <c r="E32" s="403">
        <v>73</v>
      </c>
      <c r="F32" s="401">
        <v>116</v>
      </c>
      <c r="G32" s="404">
        <f t="shared" si="0"/>
        <v>42</v>
      </c>
    </row>
    <row r="33" spans="1:7" s="394" customFormat="1" ht="17.100000000000001" customHeight="1" thickTop="1" thickBot="1" x14ac:dyDescent="0.3">
      <c r="A33" s="405" t="s">
        <v>130</v>
      </c>
      <c r="B33" s="406">
        <v>177</v>
      </c>
      <c r="C33" s="406">
        <v>22</v>
      </c>
      <c r="D33" s="406">
        <v>19</v>
      </c>
      <c r="E33" s="406">
        <v>9121</v>
      </c>
      <c r="F33" s="406">
        <f>SUM(F3:F32)</f>
        <v>7969</v>
      </c>
      <c r="G33" s="406">
        <f t="shared" si="0"/>
        <v>-1370</v>
      </c>
    </row>
    <row r="34" spans="1:7" ht="11.25" customHeight="1" thickTop="1" x14ac:dyDescent="0.25">
      <c r="A34" s="487" t="s">
        <v>397</v>
      </c>
      <c r="B34" s="488"/>
      <c r="C34" s="488"/>
      <c r="D34" s="488"/>
      <c r="E34" s="488"/>
      <c r="F34" s="488"/>
      <c r="G34" s="488"/>
    </row>
    <row r="35" spans="1:7" ht="11.25" customHeight="1" x14ac:dyDescent="0.25">
      <c r="A35" s="487" t="s">
        <v>249</v>
      </c>
      <c r="B35" s="488"/>
      <c r="C35" s="488"/>
      <c r="D35" s="488"/>
      <c r="E35" s="488"/>
      <c r="F35" s="488"/>
      <c r="G35" s="488"/>
    </row>
    <row r="36" spans="1:7" ht="11.25" customHeight="1" x14ac:dyDescent="0.25">
      <c r="A36" s="487" t="s">
        <v>250</v>
      </c>
      <c r="B36" s="488"/>
      <c r="C36" s="488"/>
      <c r="D36" s="488"/>
      <c r="E36" s="488"/>
      <c r="F36" s="488"/>
      <c r="G36" s="488"/>
    </row>
    <row r="37" spans="1:7" ht="21.75" customHeight="1" x14ac:dyDescent="0.25">
      <c r="A37" s="1005" t="s">
        <v>326</v>
      </c>
      <c r="B37" s="1005"/>
      <c r="C37" s="1005"/>
      <c r="D37" s="1005"/>
      <c r="E37" s="1005"/>
      <c r="F37" s="1005"/>
      <c r="G37" s="1005"/>
    </row>
    <row r="38" spans="1:7" ht="6.75" customHeight="1" x14ac:dyDescent="0.25">
      <c r="A38" s="489"/>
      <c r="B38" s="489"/>
      <c r="C38" s="489"/>
      <c r="D38" s="489"/>
      <c r="E38" s="489"/>
      <c r="F38" s="489"/>
      <c r="G38" s="489"/>
    </row>
    <row r="39" spans="1:7" ht="11.25" customHeight="1" x14ac:dyDescent="0.15">
      <c r="A39" s="490" t="s">
        <v>509</v>
      </c>
      <c r="B39" s="489"/>
      <c r="C39" s="489"/>
      <c r="D39" s="489"/>
      <c r="E39" s="489"/>
      <c r="F39" s="489"/>
      <c r="G39" s="489"/>
    </row>
  </sheetData>
  <mergeCells count="2">
    <mergeCell ref="A37:G37"/>
    <mergeCell ref="A1:G1"/>
  </mergeCells>
  <printOptions horizontalCentered="1"/>
  <pageMargins left="0.70866141732283472" right="0.70866141732283472" top="0.74803149606299213" bottom="0.74803149606299213" header="0.31496062992125984" footer="0.31496062992125984"/>
  <pageSetup paperSize="9" scale="73" orientation="landscape" r:id="rId1"/>
  <headerFooter>
    <oddFooter>&amp;R&amp;[42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cols>
    <col min="14" max="14" width="11.42578125" customWidth="1"/>
  </cols>
  <sheetData>
    <row r="1" spans="1:1" x14ac:dyDescent="0.25">
      <c r="A1" s="850" t="s">
        <v>574</v>
      </c>
    </row>
  </sheetData>
  <pageMargins left="0.70866141732283472" right="0.70866141732283472" top="0.74803149606299213" bottom="0.74803149606299213" header="0.31496062992125984" footer="0.31496062992125984"/>
  <pageSetup paperSize="9" scale="65" orientation="landscape" r:id="rId1"/>
  <headerFooter>
    <oddFooter>&amp;R&amp;[43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showGridLines="0" view="pageBreakPreview" topLeftCell="A22" zoomScaleNormal="100" zoomScaleSheetLayoutView="100" workbookViewId="0">
      <selection activeCell="K6" sqref="K6"/>
    </sheetView>
  </sheetViews>
  <sheetFormatPr defaultColWidth="9.140625" defaultRowHeight="15" x14ac:dyDescent="0.25"/>
  <cols>
    <col min="1" max="9" width="9.140625" style="1"/>
    <col min="10" max="10" width="16.7109375" style="1" customWidth="1"/>
    <col min="11" max="16384" width="9.140625" style="1"/>
  </cols>
  <sheetData>
    <row r="1" spans="1:1" ht="21.75" customHeight="1" x14ac:dyDescent="0.25">
      <c r="A1" s="152" t="s">
        <v>538</v>
      </c>
    </row>
    <row r="25" spans="1:1" s="85" customFormat="1" ht="18" customHeight="1" x14ac:dyDescent="0.25"/>
    <row r="26" spans="1:1" x14ac:dyDescent="0.25">
      <c r="A26" s="19"/>
    </row>
    <row r="27" spans="1:1" x14ac:dyDescent="0.25">
      <c r="A27" s="440" t="s">
        <v>464</v>
      </c>
    </row>
  </sheetData>
  <printOptions horizontalCentered="1"/>
  <pageMargins left="0.70866141732283472" right="0.70866141732283472" top="0.74803149606299213" bottom="0.74803149606299213" header="0.31496062992125984" footer="0.31496062992125984"/>
  <pageSetup paperSize="9" orientation="landscape" r:id="rId1"/>
  <headerFooter>
    <oddFooter>&amp;R&amp;[3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47"/>
  <sheetViews>
    <sheetView view="pageBreakPreview" zoomScaleNormal="100" zoomScaleSheetLayoutView="100" workbookViewId="0">
      <selection sqref="A1:M1"/>
    </sheetView>
  </sheetViews>
  <sheetFormatPr defaultColWidth="9.140625" defaultRowHeight="11.25" x14ac:dyDescent="0.2"/>
  <cols>
    <col min="1" max="1" width="11.28515625" style="20" customWidth="1"/>
    <col min="2" max="2" width="9" style="20" customWidth="1"/>
    <col min="3" max="3" width="9.28515625" style="20" customWidth="1"/>
    <col min="4" max="4" width="8.7109375" style="20" customWidth="1"/>
    <col min="5" max="5" width="9.42578125" style="20" customWidth="1"/>
    <col min="6" max="6" width="8.7109375" style="20" customWidth="1"/>
    <col min="7" max="7" width="8.28515625" style="20" customWidth="1"/>
    <col min="8" max="8" width="7.7109375" style="20" customWidth="1"/>
    <col min="9" max="9" width="8.5703125" style="20" customWidth="1"/>
    <col min="10" max="10" width="7" style="20" customWidth="1"/>
    <col min="11" max="11" width="8.140625" style="20" customWidth="1"/>
    <col min="12" max="12" width="9.28515625" style="20" customWidth="1"/>
    <col min="13" max="13" width="8.85546875" style="20" customWidth="1"/>
    <col min="14" max="58" width="9.140625" style="162"/>
    <col min="59" max="16384" width="9.140625" style="20"/>
  </cols>
  <sheetData>
    <row r="1" spans="1:58" s="169" customFormat="1" ht="17.25" customHeight="1" thickBot="1" x14ac:dyDescent="0.25">
      <c r="A1" s="894" t="s">
        <v>539</v>
      </c>
      <c r="B1" s="894"/>
      <c r="C1" s="894"/>
      <c r="D1" s="894"/>
      <c r="E1" s="894"/>
      <c r="F1" s="894"/>
      <c r="G1" s="894"/>
      <c r="H1" s="894"/>
      <c r="I1" s="894"/>
      <c r="J1" s="894"/>
      <c r="K1" s="894"/>
      <c r="L1" s="894"/>
      <c r="M1" s="894"/>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row>
    <row r="2" spans="1:58" s="1" customFormat="1" ht="22.5" customHeight="1" thickTop="1" thickBot="1" x14ac:dyDescent="0.3">
      <c r="A2" s="501"/>
      <c r="B2" s="899" t="s">
        <v>195</v>
      </c>
      <c r="C2" s="898"/>
      <c r="D2" s="900"/>
      <c r="E2" s="897" t="s">
        <v>196</v>
      </c>
      <c r="F2" s="898"/>
      <c r="G2" s="900"/>
      <c r="H2" s="897" t="s">
        <v>197</v>
      </c>
      <c r="I2" s="898"/>
      <c r="J2" s="900"/>
      <c r="K2" s="897" t="s">
        <v>63</v>
      </c>
      <c r="L2" s="898"/>
      <c r="M2" s="898"/>
      <c r="N2" s="603"/>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row>
    <row r="3" spans="1:58" s="156" customFormat="1" ht="26.25" customHeight="1" thickTop="1" thickBot="1" x14ac:dyDescent="0.25">
      <c r="A3" s="145" t="s">
        <v>198</v>
      </c>
      <c r="B3" s="157" t="s">
        <v>327</v>
      </c>
      <c r="C3" s="157" t="s">
        <v>328</v>
      </c>
      <c r="D3" s="157" t="s">
        <v>469</v>
      </c>
      <c r="E3" s="157" t="s">
        <v>327</v>
      </c>
      <c r="F3" s="157" t="s">
        <v>328</v>
      </c>
      <c r="G3" s="157" t="s">
        <v>469</v>
      </c>
      <c r="H3" s="157" t="s">
        <v>327</v>
      </c>
      <c r="I3" s="157" t="s">
        <v>328</v>
      </c>
      <c r="J3" s="157" t="s">
        <v>469</v>
      </c>
      <c r="K3" s="157" t="s">
        <v>327</v>
      </c>
      <c r="L3" s="157" t="s">
        <v>328</v>
      </c>
      <c r="M3" s="158" t="s">
        <v>469</v>
      </c>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row>
    <row r="4" spans="1:58" s="1" customFormat="1" ht="16.5" thickTop="1" thickBot="1" x14ac:dyDescent="0.3">
      <c r="A4" s="142" t="s">
        <v>317</v>
      </c>
      <c r="B4" s="129">
        <v>145</v>
      </c>
      <c r="C4" s="129">
        <v>69</v>
      </c>
      <c r="D4" s="129">
        <v>59</v>
      </c>
      <c r="E4" s="136">
        <v>57</v>
      </c>
      <c r="F4" s="136">
        <v>19</v>
      </c>
      <c r="G4" s="136">
        <v>22</v>
      </c>
      <c r="H4" s="136">
        <v>17</v>
      </c>
      <c r="I4" s="136">
        <v>6</v>
      </c>
      <c r="J4" s="136">
        <v>9</v>
      </c>
      <c r="K4" s="136">
        <v>219</v>
      </c>
      <c r="L4" s="136">
        <v>94</v>
      </c>
      <c r="M4" s="135">
        <f>D4+G4+J4</f>
        <v>90</v>
      </c>
      <c r="N4" s="16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row>
    <row r="5" spans="1:58" s="1" customFormat="1" ht="16.5" thickTop="1" thickBot="1" x14ac:dyDescent="0.3">
      <c r="A5" s="141" t="s">
        <v>319</v>
      </c>
      <c r="B5" s="130">
        <v>645</v>
      </c>
      <c r="C5" s="130">
        <v>605</v>
      </c>
      <c r="D5" s="130">
        <v>790</v>
      </c>
      <c r="E5" s="137">
        <v>257</v>
      </c>
      <c r="F5" s="137">
        <v>260</v>
      </c>
      <c r="G5" s="137">
        <v>264</v>
      </c>
      <c r="H5" s="137">
        <v>52</v>
      </c>
      <c r="I5" s="137">
        <v>50</v>
      </c>
      <c r="J5" s="137">
        <v>39</v>
      </c>
      <c r="K5" s="137">
        <v>954</v>
      </c>
      <c r="L5" s="137">
        <v>915</v>
      </c>
      <c r="M5" s="138">
        <f t="shared" ref="M5:M11" si="0">D5+G5+J5</f>
        <v>1093</v>
      </c>
      <c r="N5" s="143"/>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row>
    <row r="6" spans="1:58" s="1" customFormat="1" ht="16.5" thickTop="1" thickBot="1" x14ac:dyDescent="0.3">
      <c r="A6" s="142" t="s">
        <v>320</v>
      </c>
      <c r="B6" s="129">
        <v>806</v>
      </c>
      <c r="C6" s="129">
        <v>895</v>
      </c>
      <c r="D6" s="129">
        <v>1135</v>
      </c>
      <c r="E6" s="136">
        <v>271</v>
      </c>
      <c r="F6" s="136">
        <v>304</v>
      </c>
      <c r="G6" s="136">
        <v>339</v>
      </c>
      <c r="H6" s="136">
        <v>48</v>
      </c>
      <c r="I6" s="136">
        <v>56</v>
      </c>
      <c r="J6" s="136">
        <v>59</v>
      </c>
      <c r="K6" s="136">
        <v>1125</v>
      </c>
      <c r="L6" s="136">
        <v>1255</v>
      </c>
      <c r="M6" s="135">
        <f t="shared" si="0"/>
        <v>1533</v>
      </c>
      <c r="N6" s="16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row>
    <row r="7" spans="1:58" s="1" customFormat="1" ht="16.5" thickTop="1" thickBot="1" x14ac:dyDescent="0.3">
      <c r="A7" s="141" t="s">
        <v>318</v>
      </c>
      <c r="B7" s="130">
        <v>947</v>
      </c>
      <c r="C7" s="130">
        <v>940</v>
      </c>
      <c r="D7" s="130">
        <v>1259</v>
      </c>
      <c r="E7" s="137">
        <v>287</v>
      </c>
      <c r="F7" s="137">
        <v>276</v>
      </c>
      <c r="G7" s="137">
        <v>347</v>
      </c>
      <c r="H7" s="137">
        <v>75</v>
      </c>
      <c r="I7" s="137">
        <v>53</v>
      </c>
      <c r="J7" s="137">
        <v>51</v>
      </c>
      <c r="K7" s="137">
        <v>1309</v>
      </c>
      <c r="L7" s="137">
        <v>1269</v>
      </c>
      <c r="M7" s="138">
        <f t="shared" si="0"/>
        <v>1657</v>
      </c>
      <c r="N7" s="143"/>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row>
    <row r="8" spans="1:58" s="1" customFormat="1" ht="16.5" thickTop="1" thickBot="1" x14ac:dyDescent="0.3">
      <c r="A8" s="142" t="s">
        <v>9</v>
      </c>
      <c r="B8" s="129">
        <v>2912</v>
      </c>
      <c r="C8" s="129">
        <v>2813</v>
      </c>
      <c r="D8" s="129">
        <v>2959</v>
      </c>
      <c r="E8" s="136">
        <v>1158</v>
      </c>
      <c r="F8" s="136">
        <v>1053</v>
      </c>
      <c r="G8" s="136">
        <v>875</v>
      </c>
      <c r="H8" s="136">
        <v>353</v>
      </c>
      <c r="I8" s="136">
        <v>268</v>
      </c>
      <c r="J8" s="136">
        <v>155</v>
      </c>
      <c r="K8" s="136">
        <v>4423</v>
      </c>
      <c r="L8" s="136">
        <v>4134</v>
      </c>
      <c r="M8" s="135">
        <f t="shared" si="0"/>
        <v>3989</v>
      </c>
      <c r="N8" s="16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row>
    <row r="9" spans="1:58" s="1" customFormat="1" ht="16.5" thickTop="1" thickBot="1" x14ac:dyDescent="0.3">
      <c r="A9" s="141" t="s">
        <v>10</v>
      </c>
      <c r="B9" s="130">
        <v>2936</v>
      </c>
      <c r="C9" s="130">
        <v>3127</v>
      </c>
      <c r="D9" s="130">
        <v>3547</v>
      </c>
      <c r="E9" s="137">
        <v>1500</v>
      </c>
      <c r="F9" s="137">
        <v>1507</v>
      </c>
      <c r="G9" s="137">
        <v>1428</v>
      </c>
      <c r="H9" s="137">
        <v>425</v>
      </c>
      <c r="I9" s="137">
        <v>472</v>
      </c>
      <c r="J9" s="137">
        <v>357</v>
      </c>
      <c r="K9" s="137">
        <v>4861</v>
      </c>
      <c r="L9" s="137">
        <v>5106</v>
      </c>
      <c r="M9" s="138">
        <f t="shared" si="0"/>
        <v>5332</v>
      </c>
      <c r="N9" s="143"/>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row>
    <row r="10" spans="1:58" s="1" customFormat="1" ht="16.5" thickTop="1" thickBot="1" x14ac:dyDescent="0.3">
      <c r="A10" s="142" t="s">
        <v>199</v>
      </c>
      <c r="B10" s="129">
        <v>1104</v>
      </c>
      <c r="C10" s="129">
        <v>1293</v>
      </c>
      <c r="D10" s="129">
        <v>1875</v>
      </c>
      <c r="E10" s="136">
        <v>474</v>
      </c>
      <c r="F10" s="136">
        <v>548</v>
      </c>
      <c r="G10" s="136">
        <v>723</v>
      </c>
      <c r="H10" s="136">
        <v>88</v>
      </c>
      <c r="I10" s="136">
        <v>123</v>
      </c>
      <c r="J10" s="136">
        <v>191</v>
      </c>
      <c r="K10" s="136">
        <v>1666</v>
      </c>
      <c r="L10" s="136">
        <v>1964</v>
      </c>
      <c r="M10" s="135">
        <f t="shared" si="0"/>
        <v>2789</v>
      </c>
      <c r="N10" s="16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row>
    <row r="11" spans="1:58" s="1" customFormat="1" ht="16.5" thickTop="1" thickBot="1" x14ac:dyDescent="0.3">
      <c r="A11" s="141" t="s">
        <v>19</v>
      </c>
      <c r="B11" s="134">
        <v>9495</v>
      </c>
      <c r="C11" s="134">
        <v>9742</v>
      </c>
      <c r="D11" s="134">
        <v>11624</v>
      </c>
      <c r="E11" s="139">
        <v>4004</v>
      </c>
      <c r="F11" s="139">
        <v>3967</v>
      </c>
      <c r="G11" s="139">
        <v>3998</v>
      </c>
      <c r="H11" s="139">
        <v>1058</v>
      </c>
      <c r="I11" s="139">
        <v>1028</v>
      </c>
      <c r="J11" s="139">
        <v>861</v>
      </c>
      <c r="K11" s="139">
        <v>14557</v>
      </c>
      <c r="L11" s="139">
        <v>14737</v>
      </c>
      <c r="M11" s="140">
        <f t="shared" si="0"/>
        <v>16483</v>
      </c>
      <c r="N11" s="161"/>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row>
    <row r="12" spans="1:58" s="1" customFormat="1" ht="16.5" thickTop="1" thickBot="1" x14ac:dyDescent="0.3">
      <c r="A12" s="895" t="s">
        <v>329</v>
      </c>
      <c r="B12" s="890"/>
      <c r="C12" s="890"/>
      <c r="D12" s="890"/>
      <c r="E12" s="890"/>
      <c r="F12" s="890"/>
      <c r="G12" s="890"/>
      <c r="H12" s="890"/>
      <c r="I12" s="890"/>
      <c r="J12" s="890"/>
      <c r="K12" s="890"/>
      <c r="L12" s="890"/>
      <c r="M12" s="896"/>
      <c r="N12" s="143"/>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row>
    <row r="13" spans="1:58" s="1" customFormat="1" ht="16.5" thickTop="1" thickBot="1" x14ac:dyDescent="0.3">
      <c r="A13" s="142" t="s">
        <v>317</v>
      </c>
      <c r="B13" s="131">
        <v>0.52</v>
      </c>
      <c r="C13" s="131">
        <v>0.23</v>
      </c>
      <c r="D13" s="131">
        <v>0.16557731759132713</v>
      </c>
      <c r="E13" s="164">
        <v>0.21</v>
      </c>
      <c r="F13" s="164">
        <v>0.06</v>
      </c>
      <c r="G13" s="164">
        <v>6.1740694695071124E-2</v>
      </c>
      <c r="H13" s="164">
        <v>0.06</v>
      </c>
      <c r="I13" s="164">
        <v>0.02</v>
      </c>
      <c r="J13" s="164">
        <v>2.5257556920710914E-2</v>
      </c>
      <c r="K13" s="164">
        <v>0.79</v>
      </c>
      <c r="L13" s="164">
        <v>0.31</v>
      </c>
      <c r="M13" s="704">
        <v>0.25257556920710916</v>
      </c>
      <c r="N13" s="143"/>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row>
    <row r="14" spans="1:58" s="1" customFormat="1" ht="16.5" thickTop="1" thickBot="1" x14ac:dyDescent="0.3">
      <c r="A14" s="141" t="s">
        <v>319</v>
      </c>
      <c r="B14" s="132">
        <v>2.44</v>
      </c>
      <c r="C14" s="132">
        <v>2.1</v>
      </c>
      <c r="D14" s="132">
        <v>2.4628238301586807</v>
      </c>
      <c r="E14" s="165">
        <v>0.97</v>
      </c>
      <c r="F14" s="165">
        <v>0.9</v>
      </c>
      <c r="G14" s="165">
        <v>0.82301960906568572</v>
      </c>
      <c r="H14" s="165">
        <v>0.2</v>
      </c>
      <c r="I14" s="165">
        <v>0.17</v>
      </c>
      <c r="J14" s="165">
        <v>0.12158244224833993</v>
      </c>
      <c r="K14" s="165">
        <v>3.61</v>
      </c>
      <c r="L14" s="165">
        <v>3.17</v>
      </c>
      <c r="M14" s="706">
        <v>3.4074258814727063</v>
      </c>
      <c r="N14" s="143"/>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row>
    <row r="15" spans="1:58" s="1" customFormat="1" ht="16.5" thickTop="1" thickBot="1" x14ac:dyDescent="0.3">
      <c r="A15" s="142" t="s">
        <v>320</v>
      </c>
      <c r="B15" s="131">
        <v>2.82</v>
      </c>
      <c r="C15" s="131">
        <v>3.27</v>
      </c>
      <c r="D15" s="131">
        <v>3.7521777507429976</v>
      </c>
      <c r="E15" s="166">
        <v>0.95</v>
      </c>
      <c r="F15" s="166">
        <v>1.1100000000000001</v>
      </c>
      <c r="G15" s="166">
        <v>1.1206945000016528</v>
      </c>
      <c r="H15" s="166">
        <v>0.17</v>
      </c>
      <c r="I15" s="166">
        <v>0.2</v>
      </c>
      <c r="J15" s="166">
        <v>0.19504712536901925</v>
      </c>
      <c r="K15" s="166">
        <v>3.94</v>
      </c>
      <c r="L15" s="166">
        <v>4.58</v>
      </c>
      <c r="M15" s="705">
        <v>5.0679193761136698</v>
      </c>
      <c r="N15" s="143"/>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s="1" customFormat="1" ht="16.5" thickTop="1" thickBot="1" x14ac:dyDescent="0.3">
      <c r="A16" s="141" t="s">
        <v>318</v>
      </c>
      <c r="B16" s="132">
        <v>3.02</v>
      </c>
      <c r="C16" s="132">
        <v>3.24</v>
      </c>
      <c r="D16" s="132">
        <v>4.4484645907165241</v>
      </c>
      <c r="E16" s="165">
        <v>0.92</v>
      </c>
      <c r="F16" s="165">
        <v>0.95</v>
      </c>
      <c r="G16" s="165">
        <v>1.2260660945024893</v>
      </c>
      <c r="H16" s="165">
        <v>0.24</v>
      </c>
      <c r="I16" s="165">
        <v>0.18</v>
      </c>
      <c r="J16" s="165">
        <v>0.18019991590670592</v>
      </c>
      <c r="K16" s="165">
        <v>4.18</v>
      </c>
      <c r="L16" s="165">
        <v>4.37</v>
      </c>
      <c r="M16" s="706">
        <v>5.854730601125719</v>
      </c>
      <c r="N16" s="143"/>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1:58" s="1" customFormat="1" ht="16.5" thickTop="1" thickBot="1" x14ac:dyDescent="0.3">
      <c r="A17" s="142" t="s">
        <v>9</v>
      </c>
      <c r="B17" s="131">
        <v>3.08</v>
      </c>
      <c r="C17" s="131">
        <v>2.64</v>
      </c>
      <c r="D17" s="131">
        <v>2.8119411041359004</v>
      </c>
      <c r="E17" s="166">
        <v>1.22</v>
      </c>
      <c r="F17" s="166">
        <v>0.99</v>
      </c>
      <c r="G17" s="166">
        <v>0.83151350663025103</v>
      </c>
      <c r="H17" s="166">
        <v>0.37</v>
      </c>
      <c r="I17" s="166">
        <v>0.25</v>
      </c>
      <c r="J17" s="166">
        <v>0.14729667831735876</v>
      </c>
      <c r="K17" s="166">
        <v>4.68</v>
      </c>
      <c r="L17" s="166">
        <v>3.88</v>
      </c>
      <c r="M17" s="705">
        <v>3.7907512890835102</v>
      </c>
      <c r="N17" s="143"/>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s="1" customFormat="1" ht="16.5" thickTop="1" thickBot="1" x14ac:dyDescent="0.3">
      <c r="A18" s="141" t="s">
        <v>10</v>
      </c>
      <c r="B18" s="132">
        <v>2.81</v>
      </c>
      <c r="C18" s="132">
        <v>2.73</v>
      </c>
      <c r="D18" s="132">
        <v>2.782737768349437</v>
      </c>
      <c r="E18" s="165">
        <v>1.44</v>
      </c>
      <c r="F18" s="165">
        <v>1.32</v>
      </c>
      <c r="G18" s="165">
        <v>1.1203128089097818</v>
      </c>
      <c r="H18" s="165">
        <v>0.41</v>
      </c>
      <c r="I18" s="165">
        <v>0.41</v>
      </c>
      <c r="J18" s="165">
        <v>0.28007820222744545</v>
      </c>
      <c r="K18" s="165">
        <v>4.66</v>
      </c>
      <c r="L18" s="165">
        <v>4.46</v>
      </c>
      <c r="M18" s="706">
        <v>4.1831287794866645</v>
      </c>
      <c r="N18" s="143"/>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row>
    <row r="19" spans="1:58" s="1" customFormat="1" ht="16.5" thickTop="1" thickBot="1" x14ac:dyDescent="0.3">
      <c r="A19" s="142" t="s">
        <v>199</v>
      </c>
      <c r="B19" s="131">
        <v>1.4</v>
      </c>
      <c r="C19" s="131">
        <v>1.48</v>
      </c>
      <c r="D19" s="131">
        <v>1.8774387929920968</v>
      </c>
      <c r="E19" s="166">
        <v>0.6</v>
      </c>
      <c r="F19" s="166">
        <v>0.63</v>
      </c>
      <c r="G19" s="166">
        <v>0.7239403985777525</v>
      </c>
      <c r="H19" s="166">
        <v>0.11</v>
      </c>
      <c r="I19" s="166">
        <v>0.14000000000000001</v>
      </c>
      <c r="J19" s="166">
        <v>0.1912484317127949</v>
      </c>
      <c r="K19" s="166">
        <v>2.12</v>
      </c>
      <c r="L19" s="166">
        <v>2.2400000000000002</v>
      </c>
      <c r="M19" s="705">
        <v>2.7926276232826441</v>
      </c>
      <c r="N19" s="143"/>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row>
    <row r="20" spans="1:58" s="1" customFormat="1" ht="16.5" thickTop="1" thickBot="1" x14ac:dyDescent="0.3">
      <c r="A20" s="141" t="s">
        <v>19</v>
      </c>
      <c r="B20" s="133">
        <v>2.42</v>
      </c>
      <c r="C20" s="133">
        <v>2.2999999999999998</v>
      </c>
      <c r="D20" s="133">
        <v>2.5334266731644211</v>
      </c>
      <c r="E20" s="167">
        <v>1.02</v>
      </c>
      <c r="F20" s="167">
        <v>0.94</v>
      </c>
      <c r="G20" s="167">
        <v>0.87135580173015781</v>
      </c>
      <c r="H20" s="167">
        <v>0.27</v>
      </c>
      <c r="I20" s="167">
        <v>0.24</v>
      </c>
      <c r="J20" s="167">
        <v>0.18765316290386841</v>
      </c>
      <c r="K20" s="167">
        <v>3.72</v>
      </c>
      <c r="L20" s="167">
        <v>3.48</v>
      </c>
      <c r="M20" s="707">
        <v>3.592435637798447</v>
      </c>
      <c r="N20" s="143"/>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row>
    <row r="21" spans="1:58" s="24" customFormat="1" ht="15" customHeight="1" thickTop="1" x14ac:dyDescent="0.2">
      <c r="A21" s="531" t="s">
        <v>387</v>
      </c>
      <c r="B21" s="153"/>
      <c r="C21" s="153"/>
      <c r="D21" s="153"/>
      <c r="E21" s="153"/>
      <c r="F21" s="153"/>
      <c r="G21" s="153"/>
      <c r="H21" s="153"/>
      <c r="I21" s="39"/>
      <c r="J21" s="39"/>
      <c r="K21" s="39"/>
      <c r="L21" s="39"/>
      <c r="M21" s="39"/>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row>
    <row r="22" spans="1:58" ht="13.5" customHeight="1" x14ac:dyDescent="0.2">
      <c r="A22" s="441" t="s">
        <v>464</v>
      </c>
      <c r="B22" s="155"/>
      <c r="C22" s="155"/>
      <c r="D22" s="155"/>
      <c r="E22" s="155"/>
      <c r="F22" s="155"/>
      <c r="G22" s="155"/>
      <c r="H22" s="155"/>
      <c r="I22" s="21"/>
      <c r="J22" s="21"/>
      <c r="K22" s="21"/>
      <c r="L22" s="21"/>
      <c r="M22" s="21"/>
    </row>
    <row r="23" spans="1:58" x14ac:dyDescent="0.2">
      <c r="B23" s="22"/>
      <c r="C23" s="22"/>
      <c r="D23" s="22"/>
      <c r="E23" s="22"/>
      <c r="F23" s="22"/>
      <c r="G23" s="22"/>
      <c r="H23" s="22"/>
      <c r="I23" s="22"/>
      <c r="J23" s="22"/>
      <c r="K23" s="22"/>
      <c r="L23" s="22"/>
      <c r="M23" s="22"/>
    </row>
    <row r="24" spans="1:58" ht="15.75" customHeight="1" x14ac:dyDescent="0.2"/>
    <row r="25" spans="1:58" ht="15.75" customHeight="1" x14ac:dyDescent="0.2"/>
    <row r="26" spans="1:58" ht="15.75" customHeight="1" x14ac:dyDescent="0.2"/>
    <row r="27" spans="1:58" ht="15.75" customHeight="1" x14ac:dyDescent="0.2"/>
    <row r="28" spans="1:58" ht="15.75" customHeight="1" x14ac:dyDescent="0.2"/>
    <row r="29" spans="1:58" ht="15.75" customHeight="1" x14ac:dyDescent="0.2"/>
    <row r="30" spans="1:58" ht="15.75" customHeight="1" x14ac:dyDescent="0.2"/>
    <row r="31" spans="1:58" ht="15.75" customHeight="1" x14ac:dyDescent="0.2"/>
    <row r="32" spans="1:5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sheetData>
  <mergeCells count="6">
    <mergeCell ref="A1:M1"/>
    <mergeCell ref="A12:M12"/>
    <mergeCell ref="K2:M2"/>
    <mergeCell ref="B2:D2"/>
    <mergeCell ref="E2:G2"/>
    <mergeCell ref="H2:J2"/>
  </mergeCells>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topLeftCell="A16" zoomScale="115" zoomScaleNormal="100" zoomScaleSheetLayoutView="115" workbookViewId="0">
      <selection activeCell="AA15" sqref="AA15"/>
    </sheetView>
  </sheetViews>
  <sheetFormatPr defaultColWidth="9.140625" defaultRowHeight="15" x14ac:dyDescent="0.25"/>
  <cols>
    <col min="1" max="1" width="9.140625" style="19"/>
    <col min="2" max="3" width="9.140625" style="92"/>
    <col min="4" max="15" width="9.140625" style="19"/>
    <col min="16" max="25" width="0" style="19" hidden="1" customWidth="1"/>
    <col min="26" max="16384" width="9.140625" style="19"/>
  </cols>
  <sheetData>
    <row r="1" spans="1:20" x14ac:dyDescent="0.25">
      <c r="A1" s="526" t="s">
        <v>540</v>
      </c>
    </row>
    <row r="2" spans="1:20" x14ac:dyDescent="0.25">
      <c r="B2" s="92" t="s">
        <v>306</v>
      </c>
      <c r="C2" s="92" t="s">
        <v>307</v>
      </c>
    </row>
    <row r="3" spans="1:20" x14ac:dyDescent="0.25">
      <c r="A3" s="19">
        <v>1974</v>
      </c>
      <c r="B3" s="92">
        <v>71.5</v>
      </c>
      <c r="C3" s="92">
        <v>28.5</v>
      </c>
    </row>
    <row r="4" spans="1:20" x14ac:dyDescent="0.25">
      <c r="A4" s="19">
        <v>1981</v>
      </c>
      <c r="B4" s="92">
        <v>73.5</v>
      </c>
      <c r="C4" s="92">
        <v>26.5</v>
      </c>
    </row>
    <row r="5" spans="1:20" x14ac:dyDescent="0.25">
      <c r="A5" s="19">
        <v>1996</v>
      </c>
      <c r="B5" s="92">
        <v>62.1</v>
      </c>
      <c r="C5" s="92">
        <v>37.9</v>
      </c>
    </row>
    <row r="6" spans="1:20" x14ac:dyDescent="0.25">
      <c r="A6" s="19">
        <v>1998</v>
      </c>
      <c r="B6" s="92">
        <v>59.9</v>
      </c>
      <c r="C6" s="92">
        <v>40.1</v>
      </c>
    </row>
    <row r="7" spans="1:20" x14ac:dyDescent="0.25">
      <c r="A7" s="19">
        <v>1999</v>
      </c>
      <c r="B7" s="92">
        <v>58.2</v>
      </c>
      <c r="C7" s="92">
        <v>41.8</v>
      </c>
    </row>
    <row r="8" spans="1:20" x14ac:dyDescent="0.25">
      <c r="A8" s="19">
        <v>2000</v>
      </c>
      <c r="B8" s="92">
        <v>56.5</v>
      </c>
      <c r="C8" s="92">
        <v>43.5</v>
      </c>
    </row>
    <row r="9" spans="1:20" x14ac:dyDescent="0.25">
      <c r="A9" s="19">
        <v>2001</v>
      </c>
      <c r="B9" s="92">
        <v>56</v>
      </c>
      <c r="C9" s="92">
        <v>44</v>
      </c>
    </row>
    <row r="10" spans="1:20" x14ac:dyDescent="0.25">
      <c r="A10" s="19">
        <v>2002</v>
      </c>
      <c r="B10" s="92">
        <v>55.2</v>
      </c>
      <c r="C10" s="92">
        <v>44.8</v>
      </c>
    </row>
    <row r="11" spans="1:20" x14ac:dyDescent="0.25">
      <c r="A11" s="19">
        <v>2003</v>
      </c>
      <c r="B11" s="92">
        <v>54.4</v>
      </c>
      <c r="C11" s="92">
        <v>45.6</v>
      </c>
    </row>
    <row r="12" spans="1:20" ht="15.75" thickBot="1" x14ac:dyDescent="0.3">
      <c r="A12" s="19">
        <v>2004</v>
      </c>
      <c r="B12" s="92">
        <v>54</v>
      </c>
      <c r="C12" s="92">
        <v>46</v>
      </c>
      <c r="P12" s="613" t="s">
        <v>471</v>
      </c>
      <c r="Q12" s="613"/>
      <c r="R12" s="613"/>
      <c r="S12" s="613"/>
      <c r="T12" s="608"/>
    </row>
    <row r="13" spans="1:20" ht="16.5" thickTop="1" thickBot="1" x14ac:dyDescent="0.3">
      <c r="A13" s="19">
        <v>2005</v>
      </c>
      <c r="B13" s="92">
        <v>53.4</v>
      </c>
      <c r="C13" s="92">
        <v>46.6</v>
      </c>
      <c r="P13" s="614" t="s">
        <v>274</v>
      </c>
      <c r="Q13" s="615"/>
      <c r="R13" s="609" t="s">
        <v>462</v>
      </c>
      <c r="S13" s="610" t="s">
        <v>472</v>
      </c>
      <c r="T13" s="608"/>
    </row>
    <row r="14" spans="1:20" ht="15.75" thickTop="1" x14ac:dyDescent="0.25">
      <c r="A14" s="19">
        <v>2006</v>
      </c>
      <c r="B14" s="92">
        <v>52.8</v>
      </c>
      <c r="C14" s="92">
        <v>47.2</v>
      </c>
      <c r="P14" s="616" t="s">
        <v>473</v>
      </c>
      <c r="Q14" s="611" t="s">
        <v>474</v>
      </c>
      <c r="R14" s="604">
        <v>8362</v>
      </c>
      <c r="S14" s="605">
        <v>0.50731056239762184</v>
      </c>
      <c r="T14" s="608"/>
    </row>
    <row r="15" spans="1:20" ht="15.75" thickBot="1" x14ac:dyDescent="0.3">
      <c r="A15" s="19">
        <v>2007</v>
      </c>
      <c r="B15" s="92">
        <v>52</v>
      </c>
      <c r="C15" s="92">
        <v>48</v>
      </c>
      <c r="P15" s="617"/>
      <c r="Q15" s="612" t="s">
        <v>475</v>
      </c>
      <c r="R15" s="606">
        <v>8121</v>
      </c>
      <c r="S15" s="607">
        <v>0.49268943760237816</v>
      </c>
      <c r="T15" s="608"/>
    </row>
    <row r="16" spans="1:20" ht="15.75" thickTop="1" x14ac:dyDescent="0.25">
      <c r="A16" s="19">
        <v>2008</v>
      </c>
      <c r="B16" s="92">
        <v>51.6</v>
      </c>
      <c r="C16" s="92">
        <v>48.4</v>
      </c>
    </row>
    <row r="17" spans="1:12" x14ac:dyDescent="0.25">
      <c r="A17" s="19">
        <v>2009</v>
      </c>
      <c r="B17" s="92">
        <v>51.4</v>
      </c>
      <c r="C17" s="92">
        <v>48.6</v>
      </c>
    </row>
    <row r="18" spans="1:12" x14ac:dyDescent="0.25">
      <c r="A18" s="19">
        <v>2010</v>
      </c>
      <c r="B18" s="92">
        <v>51.1</v>
      </c>
      <c r="C18" s="92">
        <v>48.9</v>
      </c>
    </row>
    <row r="19" spans="1:12" x14ac:dyDescent="0.25">
      <c r="A19" s="19">
        <v>2011</v>
      </c>
      <c r="B19" s="92">
        <v>51.5</v>
      </c>
      <c r="C19" s="92">
        <v>48.5</v>
      </c>
    </row>
    <row r="20" spans="1:12" x14ac:dyDescent="0.25">
      <c r="A20" s="19">
        <v>2012</v>
      </c>
      <c r="B20" s="92">
        <v>51.7</v>
      </c>
      <c r="C20" s="92">
        <v>48.3</v>
      </c>
    </row>
    <row r="21" spans="1:12" x14ac:dyDescent="0.25">
      <c r="A21" s="19">
        <v>2013</v>
      </c>
      <c r="B21" s="92">
        <v>51.4</v>
      </c>
      <c r="C21" s="92">
        <v>48.6</v>
      </c>
    </row>
    <row r="22" spans="1:12" x14ac:dyDescent="0.25">
      <c r="A22" s="19">
        <v>2014</v>
      </c>
      <c r="B22" s="92">
        <v>51.3</v>
      </c>
      <c r="C22" s="92">
        <v>48.7</v>
      </c>
    </row>
    <row r="23" spans="1:12" x14ac:dyDescent="0.25">
      <c r="A23" s="19">
        <v>2015</v>
      </c>
      <c r="B23" s="92">
        <v>51.3</v>
      </c>
      <c r="C23" s="92">
        <v>48.7</v>
      </c>
    </row>
    <row r="24" spans="1:12" x14ac:dyDescent="0.25">
      <c r="A24" s="19">
        <v>2016</v>
      </c>
      <c r="B24" s="92">
        <v>50.7</v>
      </c>
      <c r="C24" s="92">
        <v>49.3</v>
      </c>
    </row>
    <row r="25" spans="1:12" x14ac:dyDescent="0.25">
      <c r="A25" s="449" t="s">
        <v>389</v>
      </c>
      <c r="B25" s="450"/>
      <c r="C25" s="450"/>
      <c r="D25" s="443"/>
      <c r="E25" s="443"/>
      <c r="F25" s="443"/>
      <c r="G25" s="443"/>
      <c r="H25" s="443"/>
      <c r="I25" s="443"/>
      <c r="J25" s="443"/>
      <c r="K25" s="443"/>
      <c r="L25" s="443"/>
    </row>
    <row r="26" spans="1:12" x14ac:dyDescent="0.25">
      <c r="A26" s="901" t="s">
        <v>254</v>
      </c>
      <c r="B26" s="901"/>
      <c r="C26" s="901"/>
      <c r="D26" s="901"/>
      <c r="E26" s="901"/>
      <c r="F26" s="901"/>
      <c r="G26" s="901"/>
      <c r="H26" s="901"/>
      <c r="I26" s="901"/>
      <c r="J26" s="901"/>
      <c r="K26" s="901"/>
      <c r="L26" s="901"/>
    </row>
    <row r="27" spans="1:12" x14ac:dyDescent="0.25">
      <c r="A27" s="443" t="s">
        <v>470</v>
      </c>
      <c r="B27" s="450"/>
      <c r="C27" s="450"/>
      <c r="D27" s="443"/>
      <c r="E27" s="443"/>
      <c r="F27" s="443"/>
      <c r="G27" s="443"/>
      <c r="H27" s="443"/>
      <c r="I27" s="443"/>
      <c r="J27" s="443"/>
      <c r="K27" s="443"/>
      <c r="L27" s="443"/>
    </row>
  </sheetData>
  <mergeCells count="1">
    <mergeCell ref="A26:L26"/>
  </mergeCells>
  <pageMargins left="0.70866141732283472" right="0.70866141732283472" top="0.74803149606299213" bottom="0.74803149606299213" header="0.31496062992125984" footer="0.31496062992125984"/>
  <pageSetup paperSize="9" scale="76" orientation="landscape" r:id="rId1"/>
  <headerFooter>
    <oddFooter>&amp;R&amp;[5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2"/>
  <sheetViews>
    <sheetView showGridLines="0" view="pageBreakPreview" zoomScaleNormal="100" zoomScaleSheetLayoutView="100" workbookViewId="0"/>
  </sheetViews>
  <sheetFormatPr defaultColWidth="9.140625" defaultRowHeight="15" x14ac:dyDescent="0.25"/>
  <cols>
    <col min="1" max="1" width="12.42578125" style="19" customWidth="1"/>
    <col min="2" max="2" width="7.5703125" style="19" customWidth="1"/>
    <col min="3" max="3" width="7" style="19" customWidth="1"/>
    <col min="4" max="4" width="7.85546875" style="19" customWidth="1"/>
    <col min="5" max="5" width="7.7109375" style="19" customWidth="1"/>
    <col min="6" max="6" width="7.85546875" style="19" customWidth="1"/>
    <col min="7" max="8" width="7.42578125" style="19" customWidth="1"/>
    <col min="9" max="10" width="7.5703125" style="19" customWidth="1"/>
    <col min="11" max="12" width="7.140625" style="19" customWidth="1"/>
    <col min="13" max="13" width="7.42578125" style="19" customWidth="1"/>
    <col min="14" max="14" width="7.85546875" style="19" customWidth="1"/>
    <col min="15" max="15" width="8.28515625" style="19" customWidth="1"/>
    <col min="16" max="16" width="7.42578125" style="19" customWidth="1"/>
    <col min="17" max="17" width="7.28515625" style="19" customWidth="1"/>
    <col min="18" max="24" width="9.140625" style="170"/>
    <col min="25" max="16384" width="9.140625" style="19"/>
  </cols>
  <sheetData>
    <row r="1" spans="1:24" ht="15.75" thickBot="1" x14ac:dyDescent="0.3">
      <c r="A1" s="451" t="s">
        <v>541</v>
      </c>
      <c r="B1" s="532"/>
      <c r="C1" s="532"/>
      <c r="D1" s="532"/>
      <c r="E1" s="532"/>
      <c r="F1" s="532"/>
      <c r="G1" s="532"/>
      <c r="H1" s="532"/>
      <c r="I1" s="532"/>
      <c r="J1" s="532"/>
      <c r="K1" s="532"/>
      <c r="L1" s="533"/>
      <c r="M1" s="533"/>
      <c r="N1" s="533"/>
      <c r="O1" s="533"/>
      <c r="P1" s="533"/>
      <c r="Q1" s="534"/>
    </row>
    <row r="2" spans="1:24" ht="18" customHeight="1" thickTop="1" thickBot="1" x14ac:dyDescent="0.3">
      <c r="A2" s="452"/>
      <c r="B2" s="897" t="s">
        <v>195</v>
      </c>
      <c r="C2" s="898"/>
      <c r="D2" s="898"/>
      <c r="E2" s="898"/>
      <c r="F2" s="897" t="s">
        <v>196</v>
      </c>
      <c r="G2" s="898"/>
      <c r="H2" s="898"/>
      <c r="I2" s="900"/>
      <c r="J2" s="897" t="s">
        <v>197</v>
      </c>
      <c r="K2" s="898"/>
      <c r="L2" s="898"/>
      <c r="M2" s="900"/>
      <c r="N2" s="898" t="s">
        <v>63</v>
      </c>
      <c r="O2" s="898"/>
      <c r="P2" s="898"/>
      <c r="Q2" s="898"/>
    </row>
    <row r="3" spans="1:24" s="175" customFormat="1" ht="18" customHeight="1" thickTop="1" thickBot="1" x14ac:dyDescent="0.3">
      <c r="A3" s="145" t="s">
        <v>198</v>
      </c>
      <c r="B3" s="172">
        <v>1974</v>
      </c>
      <c r="C3" s="172">
        <v>1981</v>
      </c>
      <c r="D3" s="172">
        <v>1996</v>
      </c>
      <c r="E3" s="173">
        <v>2016</v>
      </c>
      <c r="F3" s="173">
        <v>1974</v>
      </c>
      <c r="G3" s="173">
        <v>1981</v>
      </c>
      <c r="H3" s="173">
        <v>1996</v>
      </c>
      <c r="I3" s="173">
        <v>2016</v>
      </c>
      <c r="J3" s="173">
        <v>1974</v>
      </c>
      <c r="K3" s="173">
        <v>1981</v>
      </c>
      <c r="L3" s="173">
        <v>1996</v>
      </c>
      <c r="M3" s="173">
        <v>2016</v>
      </c>
      <c r="N3" s="186">
        <v>1974</v>
      </c>
      <c r="O3" s="172">
        <v>1981</v>
      </c>
      <c r="P3" s="172">
        <v>1996</v>
      </c>
      <c r="Q3" s="173">
        <v>2016</v>
      </c>
      <c r="R3" s="174"/>
      <c r="S3" s="174"/>
      <c r="T3" s="174"/>
      <c r="U3" s="174"/>
      <c r="V3" s="174"/>
      <c r="W3" s="174"/>
      <c r="X3" s="174"/>
    </row>
    <row r="4" spans="1:24" ht="18" customHeight="1" thickTop="1" thickBot="1" x14ac:dyDescent="0.3">
      <c r="A4" s="141" t="s">
        <v>317</v>
      </c>
      <c r="B4" s="130">
        <v>189</v>
      </c>
      <c r="C4" s="130">
        <v>214</v>
      </c>
      <c r="D4" s="130">
        <v>226</v>
      </c>
      <c r="E4" s="137">
        <v>59</v>
      </c>
      <c r="F4" s="137">
        <v>143</v>
      </c>
      <c r="G4" s="137">
        <v>92</v>
      </c>
      <c r="H4" s="137">
        <v>83</v>
      </c>
      <c r="I4" s="137">
        <v>22</v>
      </c>
      <c r="J4" s="137">
        <v>99</v>
      </c>
      <c r="K4" s="137">
        <v>26</v>
      </c>
      <c r="L4" s="137">
        <v>30</v>
      </c>
      <c r="M4" s="137">
        <v>9</v>
      </c>
      <c r="N4" s="178">
        <v>431</v>
      </c>
      <c r="O4" s="130">
        <v>332</v>
      </c>
      <c r="P4" s="130">
        <v>339</v>
      </c>
      <c r="Q4" s="130">
        <v>90</v>
      </c>
    </row>
    <row r="5" spans="1:24" ht="18" customHeight="1" thickTop="1" thickBot="1" x14ac:dyDescent="0.3">
      <c r="A5" s="142" t="s">
        <v>319</v>
      </c>
      <c r="B5" s="129">
        <v>809</v>
      </c>
      <c r="C5" s="129">
        <v>955</v>
      </c>
      <c r="D5" s="129">
        <v>736</v>
      </c>
      <c r="E5" s="136">
        <v>790</v>
      </c>
      <c r="F5" s="136">
        <v>617</v>
      </c>
      <c r="G5" s="136">
        <v>330</v>
      </c>
      <c r="H5" s="136">
        <v>260</v>
      </c>
      <c r="I5" s="136">
        <v>264</v>
      </c>
      <c r="J5" s="136">
        <v>224</v>
      </c>
      <c r="K5" s="136">
        <v>99</v>
      </c>
      <c r="L5" s="136">
        <v>77</v>
      </c>
      <c r="M5" s="136">
        <v>39</v>
      </c>
      <c r="N5" s="179">
        <v>1650</v>
      </c>
      <c r="O5" s="129">
        <v>1384</v>
      </c>
      <c r="P5" s="129">
        <v>1073</v>
      </c>
      <c r="Q5" s="129">
        <v>1093</v>
      </c>
    </row>
    <row r="6" spans="1:24" ht="18" customHeight="1" thickTop="1" thickBot="1" x14ac:dyDescent="0.3">
      <c r="A6" s="141" t="s">
        <v>320</v>
      </c>
      <c r="B6" s="130">
        <v>752</v>
      </c>
      <c r="C6" s="130">
        <v>1035</v>
      </c>
      <c r="D6" s="130">
        <v>948</v>
      </c>
      <c r="E6" s="137">
        <v>1135</v>
      </c>
      <c r="F6" s="137">
        <v>583</v>
      </c>
      <c r="G6" s="137">
        <v>428</v>
      </c>
      <c r="H6" s="137">
        <v>305</v>
      </c>
      <c r="I6" s="137">
        <v>339</v>
      </c>
      <c r="J6" s="137">
        <v>292</v>
      </c>
      <c r="K6" s="137">
        <v>117</v>
      </c>
      <c r="L6" s="137">
        <v>93</v>
      </c>
      <c r="M6" s="137">
        <v>59</v>
      </c>
      <c r="N6" s="178">
        <v>1627</v>
      </c>
      <c r="O6" s="130">
        <v>1580</v>
      </c>
      <c r="P6" s="130">
        <v>1346</v>
      </c>
      <c r="Q6" s="130">
        <v>1533</v>
      </c>
    </row>
    <row r="7" spans="1:24" ht="18" customHeight="1" thickTop="1" thickBot="1" x14ac:dyDescent="0.3">
      <c r="A7" s="142" t="s">
        <v>318</v>
      </c>
      <c r="B7" s="129">
        <v>698</v>
      </c>
      <c r="C7" s="129">
        <v>1203</v>
      </c>
      <c r="D7" s="129">
        <v>1072</v>
      </c>
      <c r="E7" s="136">
        <v>1259</v>
      </c>
      <c r="F7" s="136">
        <v>445</v>
      </c>
      <c r="G7" s="136">
        <v>508</v>
      </c>
      <c r="H7" s="136">
        <v>378</v>
      </c>
      <c r="I7" s="136">
        <v>347</v>
      </c>
      <c r="J7" s="136">
        <v>241</v>
      </c>
      <c r="K7" s="136">
        <v>154</v>
      </c>
      <c r="L7" s="136">
        <v>132</v>
      </c>
      <c r="M7" s="136">
        <v>59</v>
      </c>
      <c r="N7" s="179">
        <v>1384</v>
      </c>
      <c r="O7" s="129">
        <v>1865</v>
      </c>
      <c r="P7" s="129">
        <v>1582</v>
      </c>
      <c r="Q7" s="129">
        <v>1657</v>
      </c>
    </row>
    <row r="8" spans="1:24" ht="18" customHeight="1" thickTop="1" thickBot="1" x14ac:dyDescent="0.3">
      <c r="A8" s="141" t="s">
        <v>9</v>
      </c>
      <c r="B8" s="130">
        <v>1498</v>
      </c>
      <c r="C8" s="130">
        <v>2419</v>
      </c>
      <c r="D8" s="130">
        <v>2997</v>
      </c>
      <c r="E8" s="137">
        <v>2959</v>
      </c>
      <c r="F8" s="137">
        <v>1017</v>
      </c>
      <c r="G8" s="137">
        <v>1129</v>
      </c>
      <c r="H8" s="137">
        <v>1350</v>
      </c>
      <c r="I8" s="137">
        <v>875</v>
      </c>
      <c r="J8" s="137">
        <v>441</v>
      </c>
      <c r="K8" s="137">
        <v>340</v>
      </c>
      <c r="L8" s="137">
        <v>460</v>
      </c>
      <c r="M8" s="137">
        <v>51</v>
      </c>
      <c r="N8" s="178">
        <v>2956</v>
      </c>
      <c r="O8" s="130">
        <v>3888</v>
      </c>
      <c r="P8" s="130">
        <v>4807</v>
      </c>
      <c r="Q8" s="130">
        <v>3989</v>
      </c>
    </row>
    <row r="9" spans="1:24" ht="18" customHeight="1" thickTop="1" thickBot="1" x14ac:dyDescent="0.3">
      <c r="A9" s="142" t="s">
        <v>10</v>
      </c>
      <c r="B9" s="129">
        <v>1321</v>
      </c>
      <c r="C9" s="129">
        <v>1559</v>
      </c>
      <c r="D9" s="129">
        <v>2626</v>
      </c>
      <c r="E9" s="136">
        <v>3547</v>
      </c>
      <c r="F9" s="136">
        <v>626</v>
      </c>
      <c r="G9" s="136">
        <v>612</v>
      </c>
      <c r="H9" s="136">
        <v>1183</v>
      </c>
      <c r="I9" s="136">
        <v>1428</v>
      </c>
      <c r="J9" s="136">
        <v>201</v>
      </c>
      <c r="K9" s="136">
        <v>97</v>
      </c>
      <c r="L9" s="136">
        <v>343</v>
      </c>
      <c r="M9" s="136">
        <v>155</v>
      </c>
      <c r="N9" s="179">
        <v>2148</v>
      </c>
      <c r="O9" s="129">
        <v>2268</v>
      </c>
      <c r="P9" s="129">
        <v>4152</v>
      </c>
      <c r="Q9" s="129">
        <v>5332</v>
      </c>
    </row>
    <row r="10" spans="1:24" ht="18" customHeight="1" thickTop="1" thickBot="1" x14ac:dyDescent="0.3">
      <c r="A10" s="141" t="s">
        <v>199</v>
      </c>
      <c r="B10" s="130">
        <v>669</v>
      </c>
      <c r="C10" s="130">
        <v>715</v>
      </c>
      <c r="D10" s="130">
        <v>987</v>
      </c>
      <c r="E10" s="137">
        <v>1875</v>
      </c>
      <c r="F10" s="137">
        <v>307</v>
      </c>
      <c r="G10" s="137">
        <v>248</v>
      </c>
      <c r="H10" s="137">
        <v>394</v>
      </c>
      <c r="I10" s="137">
        <v>723</v>
      </c>
      <c r="J10" s="137">
        <v>84</v>
      </c>
      <c r="K10" s="137">
        <v>24</v>
      </c>
      <c r="L10" s="137">
        <v>53</v>
      </c>
      <c r="M10" s="137">
        <v>357</v>
      </c>
      <c r="N10" s="178">
        <v>1060</v>
      </c>
      <c r="O10" s="130">
        <v>987</v>
      </c>
      <c r="P10" s="130">
        <v>1434</v>
      </c>
      <c r="Q10" s="130">
        <v>2789</v>
      </c>
    </row>
    <row r="11" spans="1:24" s="23" customFormat="1" ht="18" customHeight="1" thickTop="1" thickBot="1" x14ac:dyDescent="0.3">
      <c r="A11" s="142" t="s">
        <v>19</v>
      </c>
      <c r="B11" s="176">
        <v>5936</v>
      </c>
      <c r="C11" s="176">
        <v>8100</v>
      </c>
      <c r="D11" s="176">
        <v>9592</v>
      </c>
      <c r="E11" s="177">
        <v>11624</v>
      </c>
      <c r="F11" s="177">
        <v>3738</v>
      </c>
      <c r="G11" s="177">
        <v>3347</v>
      </c>
      <c r="H11" s="177">
        <v>3953</v>
      </c>
      <c r="I11" s="177">
        <v>3998</v>
      </c>
      <c r="J11" s="177">
        <v>1582</v>
      </c>
      <c r="K11" s="177">
        <v>857</v>
      </c>
      <c r="L11" s="177">
        <v>1188</v>
      </c>
      <c r="M11" s="177">
        <v>861</v>
      </c>
      <c r="N11" s="180">
        <v>11256</v>
      </c>
      <c r="O11" s="176">
        <v>12304</v>
      </c>
      <c r="P11" s="176">
        <v>14733</v>
      </c>
      <c r="Q11" s="176">
        <v>16483</v>
      </c>
      <c r="R11" s="171"/>
      <c r="S11" s="171"/>
      <c r="T11" s="171"/>
      <c r="U11" s="171"/>
      <c r="V11" s="171"/>
      <c r="W11" s="171"/>
      <c r="X11" s="171"/>
    </row>
    <row r="12" spans="1:24" ht="18" customHeight="1" thickTop="1" thickBot="1" x14ac:dyDescent="0.3">
      <c r="A12" s="890" t="s">
        <v>202</v>
      </c>
      <c r="B12" s="890"/>
      <c r="C12" s="890"/>
      <c r="D12" s="890"/>
      <c r="E12" s="890"/>
      <c r="F12" s="890"/>
      <c r="G12" s="890"/>
      <c r="H12" s="890"/>
      <c r="I12" s="890"/>
      <c r="J12" s="890"/>
      <c r="K12" s="890"/>
      <c r="L12" s="890"/>
      <c r="M12" s="890"/>
      <c r="N12" s="890"/>
      <c r="O12" s="890"/>
      <c r="P12" s="890"/>
      <c r="Q12" s="896"/>
    </row>
    <row r="13" spans="1:24" ht="18" customHeight="1" thickTop="1" thickBot="1" x14ac:dyDescent="0.3">
      <c r="A13" s="141" t="s">
        <v>317</v>
      </c>
      <c r="B13" s="146">
        <v>0.6</v>
      </c>
      <c r="C13" s="146">
        <v>0.62</v>
      </c>
      <c r="D13" s="146">
        <v>0.83</v>
      </c>
      <c r="E13" s="149">
        <v>0.16557731759132713</v>
      </c>
      <c r="F13" s="149">
        <v>0.45</v>
      </c>
      <c r="G13" s="149">
        <v>0.27</v>
      </c>
      <c r="H13" s="149">
        <v>0.3</v>
      </c>
      <c r="I13" s="149">
        <v>6.1740694695071124E-2</v>
      </c>
      <c r="J13" s="149">
        <v>0.31</v>
      </c>
      <c r="K13" s="149">
        <v>7.0000000000000007E-2</v>
      </c>
      <c r="L13" s="149">
        <v>0.11</v>
      </c>
      <c r="M13" s="149">
        <v>2.5257556920710914E-2</v>
      </c>
      <c r="N13" s="184">
        <v>1.36</v>
      </c>
      <c r="O13" s="146">
        <v>0.97</v>
      </c>
      <c r="P13" s="146">
        <v>1.24</v>
      </c>
      <c r="Q13" s="146">
        <v>0.25257556920710916</v>
      </c>
    </row>
    <row r="14" spans="1:24" ht="18" customHeight="1" thickTop="1" thickBot="1" x14ac:dyDescent="0.3">
      <c r="A14" s="142" t="s">
        <v>319</v>
      </c>
      <c r="B14" s="147">
        <v>2.5499999999999998</v>
      </c>
      <c r="C14" s="147">
        <v>2.73</v>
      </c>
      <c r="D14" s="147">
        <v>2.31</v>
      </c>
      <c r="E14" s="148">
        <v>2.4628238301586807</v>
      </c>
      <c r="F14" s="148">
        <v>1.95</v>
      </c>
      <c r="G14" s="148">
        <v>0.94</v>
      </c>
      <c r="H14" s="148">
        <v>0.82</v>
      </c>
      <c r="I14" s="148">
        <v>0.82301960906568572</v>
      </c>
      <c r="J14" s="148">
        <v>0.71</v>
      </c>
      <c r="K14" s="148">
        <v>0.28000000000000003</v>
      </c>
      <c r="L14" s="148">
        <v>0.24</v>
      </c>
      <c r="M14" s="148">
        <v>0.12158244224833993</v>
      </c>
      <c r="N14" s="185">
        <v>5.2</v>
      </c>
      <c r="O14" s="147">
        <v>3.95</v>
      </c>
      <c r="P14" s="147">
        <v>3.37</v>
      </c>
      <c r="Q14" s="147">
        <v>3.4074258814727063</v>
      </c>
    </row>
    <row r="15" spans="1:24" ht="18" customHeight="1" thickTop="1" thickBot="1" x14ac:dyDescent="0.3">
      <c r="A15" s="141" t="s">
        <v>320</v>
      </c>
      <c r="B15" s="146">
        <v>2.52</v>
      </c>
      <c r="C15" s="146">
        <v>3.08</v>
      </c>
      <c r="D15" s="146">
        <v>2.72</v>
      </c>
      <c r="E15" s="149">
        <v>3.7521777507429976</v>
      </c>
      <c r="F15" s="149">
        <v>1.95</v>
      </c>
      <c r="G15" s="149">
        <v>1.27</v>
      </c>
      <c r="H15" s="149">
        <v>0.88</v>
      </c>
      <c r="I15" s="149">
        <v>1.1206945000016528</v>
      </c>
      <c r="J15" s="149">
        <v>0.98</v>
      </c>
      <c r="K15" s="149">
        <v>0.35</v>
      </c>
      <c r="L15" s="149">
        <v>0.27</v>
      </c>
      <c r="M15" s="149">
        <v>0.19504712536901925</v>
      </c>
      <c r="N15" s="184">
        <v>5.45</v>
      </c>
      <c r="O15" s="146">
        <v>4.7</v>
      </c>
      <c r="P15" s="146">
        <v>3.86</v>
      </c>
      <c r="Q15" s="146">
        <v>5.0679193761136698</v>
      </c>
    </row>
    <row r="16" spans="1:24" ht="18" customHeight="1" thickTop="1" thickBot="1" x14ac:dyDescent="0.3">
      <c r="A16" s="142" t="s">
        <v>318</v>
      </c>
      <c r="B16" s="147">
        <v>2.61</v>
      </c>
      <c r="C16" s="147">
        <v>3.79</v>
      </c>
      <c r="D16" s="147">
        <v>3.2</v>
      </c>
      <c r="E16" s="148">
        <v>4.4484645907165241</v>
      </c>
      <c r="F16" s="148">
        <v>1.66</v>
      </c>
      <c r="G16" s="148">
        <v>1.6</v>
      </c>
      <c r="H16" s="148">
        <v>1.1299999999999999</v>
      </c>
      <c r="I16" s="148">
        <v>1.2260660945024893</v>
      </c>
      <c r="J16" s="148">
        <v>0.9</v>
      </c>
      <c r="K16" s="148">
        <v>0.48</v>
      </c>
      <c r="L16" s="148">
        <v>0.39</v>
      </c>
      <c r="M16" s="148">
        <v>0.18019991590670592</v>
      </c>
      <c r="N16" s="185">
        <v>5.17</v>
      </c>
      <c r="O16" s="147">
        <v>5.88</v>
      </c>
      <c r="P16" s="147">
        <v>4.72</v>
      </c>
      <c r="Q16" s="147">
        <v>5.854730601125719</v>
      </c>
    </row>
    <row r="17" spans="1:17" ht="18" customHeight="1" thickTop="1" thickBot="1" x14ac:dyDescent="0.3">
      <c r="A17" s="141" t="s">
        <v>9</v>
      </c>
      <c r="B17" s="146">
        <v>2.78</v>
      </c>
      <c r="C17" s="146">
        <v>3.33</v>
      </c>
      <c r="D17" s="146">
        <v>3.93</v>
      </c>
      <c r="E17" s="149">
        <v>2.8119411041359004</v>
      </c>
      <c r="F17" s="149">
        <v>1.88</v>
      </c>
      <c r="G17" s="149">
        <v>1.56</v>
      </c>
      <c r="H17" s="149">
        <v>1.77</v>
      </c>
      <c r="I17" s="149">
        <v>0.83151350663025103</v>
      </c>
      <c r="J17" s="149">
        <v>0.82</v>
      </c>
      <c r="K17" s="149">
        <v>0.47</v>
      </c>
      <c r="L17" s="149">
        <v>0.6</v>
      </c>
      <c r="M17" s="149">
        <v>0.14729667831735876</v>
      </c>
      <c r="N17" s="184">
        <v>5.48</v>
      </c>
      <c r="O17" s="146">
        <v>5.35</v>
      </c>
      <c r="P17" s="146">
        <v>6.31</v>
      </c>
      <c r="Q17" s="146">
        <v>3.7907512890835102</v>
      </c>
    </row>
    <row r="18" spans="1:17" ht="18" customHeight="1" thickTop="1" thickBot="1" x14ac:dyDescent="0.3">
      <c r="A18" s="142" t="s">
        <v>10</v>
      </c>
      <c r="B18" s="147">
        <v>2.13</v>
      </c>
      <c r="C18" s="147">
        <v>2.4300000000000002</v>
      </c>
      <c r="D18" s="147">
        <v>3.25</v>
      </c>
      <c r="E18" s="148">
        <v>2.782737768349437</v>
      </c>
      <c r="F18" s="148">
        <v>1.01</v>
      </c>
      <c r="G18" s="148">
        <v>0.95</v>
      </c>
      <c r="H18" s="148">
        <v>1.46</v>
      </c>
      <c r="I18" s="148">
        <v>1.1203128089097818</v>
      </c>
      <c r="J18" s="148">
        <v>0.32</v>
      </c>
      <c r="K18" s="148">
        <v>0.15</v>
      </c>
      <c r="L18" s="148">
        <v>0.42</v>
      </c>
      <c r="M18" s="148">
        <v>0.28007820222744545</v>
      </c>
      <c r="N18" s="185">
        <v>3.46</v>
      </c>
      <c r="O18" s="147">
        <v>3.53</v>
      </c>
      <c r="P18" s="147">
        <v>5.14</v>
      </c>
      <c r="Q18" s="147">
        <v>4.1831287794866645</v>
      </c>
    </row>
    <row r="19" spans="1:17" ht="18" customHeight="1" thickTop="1" thickBot="1" x14ac:dyDescent="0.3">
      <c r="A19" s="141" t="s">
        <v>199</v>
      </c>
      <c r="B19" s="146">
        <v>1.08</v>
      </c>
      <c r="C19" s="146">
        <v>1.0900000000000001</v>
      </c>
      <c r="D19" s="146">
        <v>1.45</v>
      </c>
      <c r="E19" s="149">
        <v>1.8774387929920968</v>
      </c>
      <c r="F19" s="149">
        <v>0.5</v>
      </c>
      <c r="G19" s="149">
        <v>0.38</v>
      </c>
      <c r="H19" s="149">
        <v>0.57999999999999996</v>
      </c>
      <c r="I19" s="149">
        <v>0.7239403985777525</v>
      </c>
      <c r="J19" s="149">
        <v>0.14000000000000001</v>
      </c>
      <c r="K19" s="149">
        <v>0.04</v>
      </c>
      <c r="L19" s="149">
        <v>0.08</v>
      </c>
      <c r="M19" s="149">
        <v>0.1912484317127949</v>
      </c>
      <c r="N19" s="184">
        <v>1.71</v>
      </c>
      <c r="O19" s="146">
        <v>1.51</v>
      </c>
      <c r="P19" s="146">
        <v>2.11</v>
      </c>
      <c r="Q19" s="146">
        <v>2.7926276232826441</v>
      </c>
    </row>
    <row r="20" spans="1:17" ht="18" customHeight="1" thickTop="1" thickBot="1" x14ac:dyDescent="0.3">
      <c r="A20" s="142" t="s">
        <v>19</v>
      </c>
      <c r="B20" s="181">
        <v>1.99</v>
      </c>
      <c r="C20" s="181">
        <v>2.35</v>
      </c>
      <c r="D20" s="181">
        <v>2.72</v>
      </c>
      <c r="E20" s="182">
        <v>2.5334266731644211</v>
      </c>
      <c r="F20" s="182">
        <v>1.25</v>
      </c>
      <c r="G20" s="182">
        <v>0.97</v>
      </c>
      <c r="H20" s="182">
        <v>1.1200000000000001</v>
      </c>
      <c r="I20" s="182">
        <v>0.87135580173015781</v>
      </c>
      <c r="J20" s="182">
        <v>0.53</v>
      </c>
      <c r="K20" s="182">
        <v>0.25</v>
      </c>
      <c r="L20" s="182">
        <v>0.34</v>
      </c>
      <c r="M20" s="182">
        <v>0.18765316290386841</v>
      </c>
      <c r="N20" s="183">
        <v>3.8</v>
      </c>
      <c r="O20" s="181">
        <v>3.6</v>
      </c>
      <c r="P20" s="181">
        <v>4.18</v>
      </c>
      <c r="Q20" s="181">
        <v>3.592435637798447</v>
      </c>
    </row>
    <row r="21" spans="1:17" ht="15.75" thickTop="1" x14ac:dyDescent="0.25">
      <c r="A21" s="243" t="s">
        <v>390</v>
      </c>
      <c r="B21" s="365"/>
      <c r="C21" s="365"/>
      <c r="D21" s="365"/>
      <c r="E21" s="365"/>
      <c r="F21" s="365"/>
      <c r="G21" s="365"/>
      <c r="H21" s="365"/>
      <c r="I21" s="365"/>
      <c r="J21" s="365"/>
      <c r="K21" s="365"/>
      <c r="L21" s="365"/>
      <c r="M21" s="365"/>
      <c r="N21" s="365"/>
      <c r="O21" s="365"/>
      <c r="P21" s="365"/>
      <c r="Q21" s="365"/>
    </row>
    <row r="22" spans="1:17" ht="23.25" customHeight="1" x14ac:dyDescent="0.25">
      <c r="A22" s="463" t="s">
        <v>464</v>
      </c>
      <c r="B22" s="365"/>
      <c r="C22" s="365"/>
      <c r="D22" s="365"/>
      <c r="E22" s="365"/>
      <c r="F22" s="365"/>
      <c r="G22" s="365"/>
      <c r="H22" s="365"/>
      <c r="I22" s="365"/>
      <c r="J22" s="365"/>
      <c r="K22" s="365"/>
      <c r="L22" s="365"/>
      <c r="M22" s="365"/>
      <c r="N22" s="365"/>
      <c r="O22" s="365"/>
      <c r="P22" s="365"/>
      <c r="Q22" s="365"/>
    </row>
  </sheetData>
  <mergeCells count="5">
    <mergeCell ref="J2:M2"/>
    <mergeCell ref="N2:Q2"/>
    <mergeCell ref="F2:I2"/>
    <mergeCell ref="B2:E2"/>
    <mergeCell ref="A12:Q12"/>
  </mergeCells>
  <printOptions horizontalCentered="1"/>
  <pageMargins left="0.70866141732283472" right="0.70866141732283472" top="0.74803149606299213" bottom="0.74803149606299213" header="0.31496062992125984" footer="0.31496062992125984"/>
  <pageSetup paperSize="9" scale="98" orientation="landscape" r:id="rId1"/>
  <headerFooter>
    <oddFooter>&amp;R&amp;[6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showGridLines="0" view="pageBreakPreview" zoomScaleNormal="100" zoomScaleSheetLayoutView="100" workbookViewId="0">
      <selection activeCell="A18" sqref="A18"/>
    </sheetView>
  </sheetViews>
  <sheetFormatPr defaultColWidth="22.42578125" defaultRowHeight="11.25" x14ac:dyDescent="0.2"/>
  <cols>
    <col min="1" max="1" width="76.7109375" style="24" customWidth="1"/>
    <col min="2" max="2" width="17.140625" style="197" customWidth="1"/>
    <col min="3" max="3" width="12" style="24" customWidth="1"/>
    <col min="4" max="16384" width="22.42578125" style="24"/>
  </cols>
  <sheetData>
    <row r="1" spans="1:3" ht="16.5" customHeight="1" thickTop="1" thickBot="1" x14ac:dyDescent="0.25">
      <c r="A1" s="902" t="s">
        <v>542</v>
      </c>
      <c r="B1" s="903"/>
      <c r="C1" s="904"/>
    </row>
    <row r="2" spans="1:3" ht="16.5" thickTop="1" thickBot="1" x14ac:dyDescent="0.25">
      <c r="A2" s="128"/>
      <c r="B2" s="193" t="s">
        <v>114</v>
      </c>
      <c r="C2" s="187" t="s">
        <v>115</v>
      </c>
    </row>
    <row r="3" spans="1:3" ht="16.5" thickTop="1" thickBot="1" x14ac:dyDescent="0.25">
      <c r="A3" s="188" t="s">
        <v>330</v>
      </c>
      <c r="B3" s="194">
        <v>2652</v>
      </c>
      <c r="C3" s="189">
        <v>9.4</v>
      </c>
    </row>
    <row r="4" spans="1:3" ht="16.5" thickTop="1" thickBot="1" x14ac:dyDescent="0.25">
      <c r="A4" s="190" t="s">
        <v>298</v>
      </c>
      <c r="B4" s="195">
        <v>3255</v>
      </c>
      <c r="C4" s="191">
        <v>11.5</v>
      </c>
    </row>
    <row r="5" spans="1:3" ht="16.5" thickTop="1" thickBot="1" x14ac:dyDescent="0.25">
      <c r="A5" s="188" t="s">
        <v>331</v>
      </c>
      <c r="B5" s="194">
        <v>2384</v>
      </c>
      <c r="C5" s="189">
        <v>8.4</v>
      </c>
    </row>
    <row r="6" spans="1:3" ht="16.5" thickTop="1" thickBot="1" x14ac:dyDescent="0.25">
      <c r="A6" s="190" t="s">
        <v>332</v>
      </c>
      <c r="B6" s="195">
        <v>4198</v>
      </c>
      <c r="C6" s="191">
        <v>14.8</v>
      </c>
    </row>
    <row r="7" spans="1:3" ht="16.5" thickTop="1" thickBot="1" x14ac:dyDescent="0.25">
      <c r="A7" s="188" t="s">
        <v>333</v>
      </c>
      <c r="B7" s="194">
        <v>3572</v>
      </c>
      <c r="C7" s="189">
        <v>12.6</v>
      </c>
    </row>
    <row r="8" spans="1:3" ht="16.5" thickTop="1" thickBot="1" x14ac:dyDescent="0.25">
      <c r="A8" s="190" t="s">
        <v>334</v>
      </c>
      <c r="B8" s="195">
        <v>1385</v>
      </c>
      <c r="C8" s="191">
        <v>4.9000000000000004</v>
      </c>
    </row>
    <row r="9" spans="1:3" ht="18" customHeight="1" thickTop="1" thickBot="1" x14ac:dyDescent="0.25">
      <c r="A9" s="188" t="s">
        <v>335</v>
      </c>
      <c r="B9" s="194">
        <v>3686</v>
      </c>
      <c r="C9" s="189">
        <v>13</v>
      </c>
    </row>
    <row r="10" spans="1:3" ht="16.5" thickTop="1" thickBot="1" x14ac:dyDescent="0.25">
      <c r="A10" s="190" t="s">
        <v>303</v>
      </c>
      <c r="B10" s="195">
        <v>3792</v>
      </c>
      <c r="C10" s="191">
        <v>13.4</v>
      </c>
    </row>
    <row r="11" spans="1:3" ht="16.5" thickTop="1" thickBot="1" x14ac:dyDescent="0.25">
      <c r="A11" s="188" t="s">
        <v>336</v>
      </c>
      <c r="B11" s="194">
        <v>3351</v>
      </c>
      <c r="C11" s="189">
        <v>11.9</v>
      </c>
    </row>
    <row r="12" spans="1:3" ht="15.75" thickTop="1" x14ac:dyDescent="0.2">
      <c r="A12" s="192" t="s">
        <v>5</v>
      </c>
      <c r="B12" s="196">
        <v>28275</v>
      </c>
      <c r="C12" s="618">
        <v>100</v>
      </c>
    </row>
    <row r="13" spans="1:3" ht="36" customHeight="1" x14ac:dyDescent="0.2">
      <c r="A13" s="905" t="s">
        <v>529</v>
      </c>
      <c r="B13" s="906"/>
      <c r="C13" s="906"/>
    </row>
    <row r="14" spans="1:3" ht="12" x14ac:dyDescent="0.2">
      <c r="A14" s="455" t="s">
        <v>464</v>
      </c>
      <c r="B14" s="454"/>
      <c r="C14" s="453"/>
    </row>
  </sheetData>
  <mergeCells count="2">
    <mergeCell ref="A1:C1"/>
    <mergeCell ref="A13:C13"/>
  </mergeCells>
  <printOptions horizontalCentered="1"/>
  <pageMargins left="0.70866141732283472" right="0.70866141732283472" top="0.74803149606299213" bottom="0.74803149606299213" header="0.31496062992125984" footer="0.31496062992125984"/>
  <pageSetup paperSize="9" fitToHeight="0" orientation="landscape" r:id="rId1"/>
  <headerFooter>
    <oddFooter>&amp;R&amp;[7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30</vt:i4>
      </vt:variant>
    </vt:vector>
  </HeadingPairs>
  <TitlesOfParts>
    <vt:vector size="75" baseType="lpstr">
      <vt:lpstr>Cover page</vt:lpstr>
      <vt:lpstr>Table of contents</vt:lpstr>
      <vt:lpstr>Figure 2.1</vt:lpstr>
      <vt:lpstr>Table 2.1</vt:lpstr>
      <vt:lpstr>Figure 2.2</vt:lpstr>
      <vt:lpstr>Table 2.2</vt:lpstr>
      <vt:lpstr>Figure 2.3</vt:lpstr>
      <vt:lpstr>Table 2.3</vt:lpstr>
      <vt:lpstr>Table 2.4</vt:lpstr>
      <vt:lpstr>Table 2.4a</vt:lpstr>
      <vt:lpstr>Table 2.5</vt:lpstr>
      <vt:lpstr>Figure 3.1</vt:lpstr>
      <vt:lpstr>Table 3.1</vt:lpstr>
      <vt:lpstr>Table 3.2</vt:lpstr>
      <vt:lpstr>Table 3.3</vt:lpstr>
      <vt:lpstr>Figure 3.2</vt:lpstr>
      <vt:lpstr>Table 3.4</vt:lpstr>
      <vt:lpstr>Table 3.5</vt:lpstr>
      <vt:lpstr>Table 3.6</vt:lpstr>
      <vt:lpstr>Table 3.7</vt:lpstr>
      <vt:lpstr>Table 3.7a</vt:lpstr>
      <vt:lpstr>Table 3.8</vt:lpstr>
      <vt:lpstr>Table 3.8a</vt:lpstr>
      <vt:lpstr>Table 3.8b</vt:lpstr>
      <vt:lpstr>Table 3.9</vt:lpstr>
      <vt:lpstr>Figure 4.1</vt:lpstr>
      <vt:lpstr>Table 4.1</vt:lpstr>
      <vt:lpstr>Table 4.2</vt:lpstr>
      <vt:lpstr>Table 4.3</vt:lpstr>
      <vt:lpstr>Figure 4.2</vt:lpstr>
      <vt:lpstr>Table 4.4</vt:lpstr>
      <vt:lpstr>Table 4.5</vt:lpstr>
      <vt:lpstr>Table 4.6</vt:lpstr>
      <vt:lpstr>Table 4.7</vt:lpstr>
      <vt:lpstr>Table 4.8</vt:lpstr>
      <vt:lpstr>Table 4.9</vt:lpstr>
      <vt:lpstr>Table 4.10</vt:lpstr>
      <vt:lpstr>Table 4.11</vt:lpstr>
      <vt:lpstr>Table 4.12</vt:lpstr>
      <vt:lpstr>Table 4.13</vt:lpstr>
      <vt:lpstr>Table 4.14a</vt:lpstr>
      <vt:lpstr>Table 4.14b</vt:lpstr>
      <vt:lpstr>Table 4.15</vt:lpstr>
      <vt:lpstr>Table 4.16</vt:lpstr>
      <vt:lpstr>Figure 4.3</vt:lpstr>
      <vt:lpstr>'Table 4.16'!_ftn1</vt:lpstr>
      <vt:lpstr>'Cover page'!Print_Area</vt:lpstr>
      <vt:lpstr>'Figure 2.1'!Print_Area</vt:lpstr>
      <vt:lpstr>'Figure 2.2'!Print_Area</vt:lpstr>
      <vt:lpstr>'Figure 3.1'!Print_Area</vt:lpstr>
      <vt:lpstr>'Figure 3.2'!Print_Area</vt:lpstr>
      <vt:lpstr>'Figure 4.1'!Print_Area</vt:lpstr>
      <vt:lpstr>'Figure 4.2'!Print_Area</vt:lpstr>
      <vt:lpstr>'Table 2.2'!Print_Area</vt:lpstr>
      <vt:lpstr>'Table 3.1'!Print_Area</vt:lpstr>
      <vt:lpstr>'Table 3.3'!Print_Area</vt:lpstr>
      <vt:lpstr>'Table 3.4'!Print_Area</vt:lpstr>
      <vt:lpstr>'Table 3.6'!Print_Area</vt:lpstr>
      <vt:lpstr>'Table 3.7a'!Print_Area</vt:lpstr>
      <vt:lpstr>'Table 3.8'!Print_Area</vt:lpstr>
      <vt:lpstr>'Table 3.8b'!Print_Area</vt:lpstr>
      <vt:lpstr>'Table 3.9'!Print_Area</vt:lpstr>
      <vt:lpstr>'Table 4.1'!Print_Area</vt:lpstr>
      <vt:lpstr>'Table 4.11'!Print_Area</vt:lpstr>
      <vt:lpstr>'Table 4.12'!Print_Area</vt:lpstr>
      <vt:lpstr>'Table 4.13'!Print_Area</vt:lpstr>
      <vt:lpstr>'Table 4.14a'!Print_Area</vt:lpstr>
      <vt:lpstr>'Table 4.2'!Print_Area</vt:lpstr>
      <vt:lpstr>'Table 4.4'!Print_Area</vt:lpstr>
      <vt:lpstr>'Table 4.5'!Print_Area</vt:lpstr>
      <vt:lpstr>'Table 4.6'!Print_Area</vt:lpstr>
      <vt:lpstr>'Table 4.7'!Print_Area</vt:lpstr>
      <vt:lpstr>'Table 4.8'!Print_Area</vt:lpstr>
      <vt:lpstr>'Table 4.9'!Print_Area</vt:lpstr>
      <vt:lpstr>'Table of contents'!Print_Area</vt:lpstr>
    </vt:vector>
  </TitlesOfParts>
  <Company>Health Research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Marie Fenlon-Jones</dc:creator>
  <cp:lastModifiedBy>Anne Doyle</cp:lastModifiedBy>
  <cp:lastPrinted>2017-06-16T15:39:29Z</cp:lastPrinted>
  <dcterms:created xsi:type="dcterms:W3CDTF">2014-05-07T07:57:58Z</dcterms:created>
  <dcterms:modified xsi:type="dcterms:W3CDTF">2017-06-20T12:29:15Z</dcterms:modified>
</cp:coreProperties>
</file>