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defaultThemeVersion="124226"/>
  <bookViews>
    <workbookView xWindow="0" yWindow="1488" windowWidth="11340" windowHeight="2808" tabRatio="607" firstSheet="25" activeTab="28"/>
  </bookViews>
  <sheets>
    <sheet name="Cover page" sheetId="68" r:id="rId1"/>
    <sheet name="Table of contents" sheetId="67" r:id="rId2"/>
    <sheet name="Figure 2.1" sheetId="55" r:id="rId3"/>
    <sheet name="Table 2.1" sheetId="19" r:id="rId4"/>
    <sheet name="Figure 2.2" sheetId="45" r:id="rId5"/>
    <sheet name="Table 2.2" sheetId="18" r:id="rId6"/>
    <sheet name="Figure 2.3" sheetId="64" r:id="rId7"/>
    <sheet name="Table 2.3" sheetId="17" r:id="rId8"/>
    <sheet name="Table 2.4" sheetId="16" r:id="rId9"/>
    <sheet name="Table 2.4a" sheetId="53" r:id="rId10"/>
    <sheet name="Table 2.5" sheetId="15" r:id="rId11"/>
    <sheet name="Figure 3.1" sheetId="41" r:id="rId12"/>
    <sheet name="Table 3.1" sheetId="1" r:id="rId13"/>
    <sheet name="Table 3.2" sheetId="2" r:id="rId14"/>
    <sheet name="Table 3.3" sheetId="4" r:id="rId15"/>
    <sheet name="Figure 3.2" sheetId="48" r:id="rId16"/>
    <sheet name="Table 3.4" sheetId="5" r:id="rId17"/>
    <sheet name="Table 3.5" sheetId="6" r:id="rId18"/>
    <sheet name="Table 3.6" sheetId="7" r:id="rId19"/>
    <sheet name="Table 3.7" sheetId="8" r:id="rId20"/>
    <sheet name="Table 3.7a" sheetId="56" r:id="rId21"/>
    <sheet name="Table 3.8" sheetId="9" r:id="rId22"/>
    <sheet name="Table 3.8a" sheetId="62" r:id="rId23"/>
    <sheet name="Table 3.8b" sheetId="58" r:id="rId24"/>
    <sheet name="Table 3.9" sheetId="10" r:id="rId25"/>
    <sheet name="Figure 4.1" sheetId="44" r:id="rId26"/>
    <sheet name="Table 4.1" sheetId="20" r:id="rId27"/>
    <sheet name="Table 4.2" sheetId="21" r:id="rId28"/>
    <sheet name="Table 4.3" sheetId="22" r:id="rId29"/>
    <sheet name="Figure 4.2" sheetId="65" r:id="rId30"/>
    <sheet name="Table 4.4" sheetId="23" r:id="rId31"/>
    <sheet name="Table 4.5" sheetId="24" r:id="rId32"/>
    <sheet name="Table 4.6" sheetId="25" r:id="rId33"/>
    <sheet name="Table 4.7" sheetId="26" r:id="rId34"/>
    <sheet name="Table 4.8" sheetId="27" r:id="rId35"/>
    <sheet name="Table 4.9" sheetId="28" r:id="rId36"/>
    <sheet name="Table 4.10" sheetId="29" r:id="rId37"/>
    <sheet name="Table 4.11" sheetId="30" r:id="rId38"/>
    <sheet name="Table 4.12" sheetId="33" r:id="rId39"/>
    <sheet name="Table 4.13" sheetId="35" r:id="rId40"/>
    <sheet name="Table 4.14a" sheetId="61" r:id="rId41"/>
    <sheet name="Table 4.14b" sheetId="60" r:id="rId42"/>
    <sheet name="Table 4.15" sheetId="37" r:id="rId43"/>
    <sheet name="Table 4.16" sheetId="38" r:id="rId44"/>
    <sheet name="Figure 4.3" sheetId="66" r:id="rId45"/>
  </sheets>
  <externalReferences>
    <externalReference r:id="rId46"/>
    <externalReference r:id="rId47"/>
  </externalReferences>
  <definedNames>
    <definedName name="_ftn1" localSheetId="43">'Table 4.16'!$A$34</definedName>
    <definedName name="_ftnref1" localSheetId="43">'Table 4.16'!#REF!</definedName>
    <definedName name="_xlnm.Print_Area" localSheetId="0">'Cover page'!$A$1:$G$38</definedName>
    <definedName name="_xlnm.Print_Area" localSheetId="2">'Figure 2.1'!$A$1:$L$33</definedName>
    <definedName name="_xlnm.Print_Area" localSheetId="4">'Figure 2.2'!$A$1:$J$28</definedName>
    <definedName name="_xlnm.Print_Area" localSheetId="6">'Figure 2.3'!$A$1:$N$32</definedName>
    <definedName name="_xlnm.Print_Area" localSheetId="11">'Figure 3.1'!$A$1:$L$25</definedName>
    <definedName name="_xlnm.Print_Area" localSheetId="15">'Figure 3.2'!$A$1:$O$18</definedName>
    <definedName name="_xlnm.Print_Area" localSheetId="25">'Figure 4.1'!$A$1:$J$25</definedName>
    <definedName name="_xlnm.Print_Area" localSheetId="29">'Figure 4.2'!$A$1:$I$25</definedName>
    <definedName name="_xlnm.Print_Area" localSheetId="44">'Figure 4.3'!$A$1:$R$50</definedName>
    <definedName name="_xlnm.Print_Area" localSheetId="5">'Table 2.2'!$A$1:$M$22</definedName>
    <definedName name="_xlnm.Print_Area" localSheetId="12">'Table 3.1'!$A$1:$C$10</definedName>
    <definedName name="_xlnm.Print_Area" localSheetId="16">'Table 3.4'!$A$1:$D$13</definedName>
    <definedName name="_xlnm.Print_Area" localSheetId="18">'Table 3.6'!$A$1:$M$38</definedName>
    <definedName name="_xlnm.Print_Area" localSheetId="20">'Table 3.7a'!$A$1:$U$35</definedName>
    <definedName name="_xlnm.Print_Area" localSheetId="21">'Table 3.8'!$A$1:$E$15</definedName>
    <definedName name="_xlnm.Print_Area" localSheetId="23">'Table 3.8b'!$A$1:$X$25</definedName>
    <definedName name="_xlnm.Print_Area" localSheetId="24">'Table 3.9'!$A$1:$H$15</definedName>
    <definedName name="_xlnm.Print_Area" localSheetId="26">'Table 4.1'!$A$1:$H$13</definedName>
    <definedName name="_xlnm.Print_Area" localSheetId="37">'Table 4.11'!$A$1:$M$25</definedName>
    <definedName name="_xlnm.Print_Area" localSheetId="38">'Table 4.12'!$A$1:$H$13</definedName>
    <definedName name="_xlnm.Print_Area" localSheetId="39">'Table 4.13'!$A$1:$B$12</definedName>
    <definedName name="_xlnm.Print_Area" localSheetId="42">'Table 4.15'!$A$1:$F$18</definedName>
    <definedName name="_xlnm.Print_Area" localSheetId="43">'Table 4.16'!$A$1:$G$38</definedName>
    <definedName name="_xlnm.Print_Area" localSheetId="27">'Table 4.2'!$A$1:$Q$15</definedName>
    <definedName name="_xlnm.Print_Area" localSheetId="30">'Table 4.4'!$A$1:$U$17</definedName>
    <definedName name="_xlnm.Print_Area" localSheetId="31">'Table 4.5'!$A$1:$F$15</definedName>
    <definedName name="_xlnm.Print_Area" localSheetId="33">'Table 4.7'!$A$1:$B$12</definedName>
    <definedName name="_xlnm.Print_Area" localSheetId="34">'Table 4.8'!$A$1:$L$19</definedName>
    <definedName name="_xlnm.Print_Area" localSheetId="35">'Table 4.9'!$A$1:$AF$39</definedName>
    <definedName name="_xlnm.Print_Area" localSheetId="1">'Table of contents'!$A:$B</definedName>
  </definedNames>
  <calcPr calcId="145621"/>
</workbook>
</file>

<file path=xl/calcChain.xml><?xml version="1.0" encoding="utf-8"?>
<calcChain xmlns="http://schemas.openxmlformats.org/spreadsheetml/2006/main">
  <c r="E9" i="53" l="1"/>
  <c r="E3" i="53"/>
  <c r="D31" i="53"/>
  <c r="D29" i="53"/>
  <c r="D28" i="53"/>
  <c r="D27" i="53"/>
  <c r="D26" i="53"/>
  <c r="D25" i="53"/>
  <c r="D24" i="53"/>
  <c r="D23" i="53"/>
  <c r="D22" i="53"/>
  <c r="D21" i="53"/>
  <c r="D20" i="53"/>
  <c r="D19" i="53"/>
  <c r="D18" i="53"/>
  <c r="D17" i="53"/>
  <c r="D16" i="53"/>
  <c r="D15" i="53"/>
  <c r="D14" i="53"/>
  <c r="D13" i="53"/>
  <c r="D12" i="53"/>
  <c r="D11" i="53"/>
  <c r="D10" i="53"/>
  <c r="D9" i="53"/>
  <c r="D8" i="53"/>
  <c r="D7" i="53"/>
  <c r="D6" i="53"/>
  <c r="D5" i="53"/>
  <c r="D4" i="53"/>
  <c r="D3" i="53"/>
  <c r="M11" i="18"/>
  <c r="M10" i="18"/>
  <c r="M9" i="18"/>
  <c r="M8" i="18"/>
  <c r="M7" i="18"/>
  <c r="M6" i="18"/>
  <c r="M5" i="18"/>
  <c r="M4" i="18"/>
  <c r="G4" i="19"/>
  <c r="E13" i="24"/>
  <c r="E5" i="24"/>
  <c r="E6" i="24"/>
  <c r="E7" i="24"/>
  <c r="E8" i="24"/>
  <c r="E9" i="24"/>
  <c r="E10" i="24"/>
  <c r="E11" i="24"/>
  <c r="E12" i="24"/>
  <c r="E4" i="24"/>
  <c r="C13" i="24"/>
  <c r="C5" i="24"/>
  <c r="C6" i="24"/>
  <c r="C7" i="24"/>
  <c r="C8" i="24"/>
  <c r="C9" i="24"/>
  <c r="C10" i="24"/>
  <c r="C11" i="24"/>
  <c r="C12" i="24"/>
  <c r="C4" i="24"/>
  <c r="X15" i="58"/>
  <c r="X16" i="58"/>
  <c r="X17" i="58"/>
  <c r="X18" i="58"/>
  <c r="X19" i="58"/>
  <c r="X20" i="58"/>
  <c r="X21" i="58"/>
  <c r="X22" i="58"/>
  <c r="X14" i="58"/>
  <c r="U15" i="58"/>
  <c r="U16" i="58"/>
  <c r="U17" i="58"/>
  <c r="U18" i="58"/>
  <c r="U19" i="58"/>
  <c r="U20" i="58"/>
  <c r="U21" i="58"/>
  <c r="U22" i="58"/>
  <c r="U14" i="58"/>
  <c r="S15" i="58"/>
  <c r="S16" i="58"/>
  <c r="S17" i="58"/>
  <c r="S18" i="58"/>
  <c r="S19" i="58"/>
  <c r="S20" i="58"/>
  <c r="S21" i="58"/>
  <c r="S22" i="58"/>
  <c r="S14" i="58"/>
  <c r="Q15" i="58"/>
  <c r="Q16" i="58"/>
  <c r="Q17" i="58"/>
  <c r="Q18" i="58"/>
  <c r="Q19" i="58"/>
  <c r="Q20" i="58"/>
  <c r="Q21" i="58"/>
  <c r="Q22" i="58"/>
  <c r="Q14" i="58"/>
  <c r="O15" i="58"/>
  <c r="O16" i="58"/>
  <c r="O17" i="58"/>
  <c r="O18" i="58"/>
  <c r="O19" i="58"/>
  <c r="O20" i="58"/>
  <c r="O21" i="58"/>
  <c r="O22" i="58"/>
  <c r="O14" i="58"/>
  <c r="M15" i="58"/>
  <c r="M16" i="58"/>
  <c r="M17" i="58"/>
  <c r="M18" i="58"/>
  <c r="M19" i="58"/>
  <c r="M20" i="58"/>
  <c r="M21" i="58"/>
  <c r="M22" i="58"/>
  <c r="M14" i="58"/>
  <c r="K15" i="58"/>
  <c r="K16" i="58"/>
  <c r="K17" i="58"/>
  <c r="K18" i="58"/>
  <c r="K19" i="58"/>
  <c r="K20" i="58"/>
  <c r="K21" i="58"/>
  <c r="K22" i="58"/>
  <c r="K14" i="58"/>
  <c r="I15" i="58"/>
  <c r="I16" i="58"/>
  <c r="I17" i="58"/>
  <c r="I18" i="58"/>
  <c r="I19" i="58"/>
  <c r="I20" i="58"/>
  <c r="I21" i="58"/>
  <c r="I22" i="58"/>
  <c r="I14" i="58"/>
  <c r="G15" i="58"/>
  <c r="G16" i="58"/>
  <c r="G17" i="58"/>
  <c r="G18" i="58"/>
  <c r="G19" i="58"/>
  <c r="G20" i="58"/>
  <c r="G21" i="58"/>
  <c r="G22" i="58"/>
  <c r="G14" i="58"/>
  <c r="E15" i="58"/>
  <c r="E16" i="58"/>
  <c r="E17" i="58"/>
  <c r="E18" i="58"/>
  <c r="E19" i="58"/>
  <c r="E20" i="58"/>
  <c r="E21" i="58"/>
  <c r="E22" i="58"/>
  <c r="E14" i="58"/>
  <c r="C15" i="58"/>
  <c r="C16" i="58"/>
  <c r="C17" i="58"/>
  <c r="C18" i="58"/>
  <c r="C19" i="58"/>
  <c r="C20" i="58"/>
  <c r="C21" i="58"/>
  <c r="C22" i="58"/>
  <c r="C23" i="58"/>
  <c r="C14" i="58"/>
  <c r="V23" i="58"/>
  <c r="X23" i="58"/>
  <c r="T23" i="58"/>
  <c r="U23" i="58"/>
  <c r="R23" i="58"/>
  <c r="S23" i="58"/>
  <c r="P23" i="58"/>
  <c r="Q23" i="58"/>
  <c r="N23" i="58"/>
  <c r="O23" i="58"/>
  <c r="L23" i="58"/>
  <c r="M23" i="58"/>
  <c r="J23" i="58"/>
  <c r="K23" i="58"/>
  <c r="H23" i="58"/>
  <c r="I23" i="58"/>
  <c r="F23" i="58"/>
  <c r="G23" i="58"/>
  <c r="D23" i="58"/>
  <c r="E23" i="58"/>
  <c r="X4" i="58"/>
  <c r="X5" i="58"/>
  <c r="X6" i="58"/>
  <c r="X7" i="58"/>
  <c r="X8" i="58"/>
  <c r="X9" i="58"/>
  <c r="X10" i="58"/>
  <c r="X11" i="58"/>
  <c r="X3" i="58"/>
  <c r="U4" i="58"/>
  <c r="U5" i="58"/>
  <c r="U6" i="58"/>
  <c r="U7" i="58"/>
  <c r="U8" i="58"/>
  <c r="U9" i="58"/>
  <c r="U10" i="58"/>
  <c r="U11" i="58"/>
  <c r="U3" i="58"/>
  <c r="S4" i="58"/>
  <c r="S5" i="58"/>
  <c r="S6" i="58"/>
  <c r="S7" i="58"/>
  <c r="S8" i="58"/>
  <c r="S9" i="58"/>
  <c r="S10" i="58"/>
  <c r="S11" i="58"/>
  <c r="S3" i="58"/>
  <c r="Q4" i="58"/>
  <c r="Q5" i="58"/>
  <c r="Q6" i="58"/>
  <c r="Q7" i="58"/>
  <c r="Q8" i="58"/>
  <c r="Q9" i="58"/>
  <c r="Q10" i="58"/>
  <c r="Q11" i="58"/>
  <c r="Q3" i="58"/>
  <c r="O4" i="58"/>
  <c r="O5" i="58"/>
  <c r="O6" i="58"/>
  <c r="O7" i="58"/>
  <c r="O8" i="58"/>
  <c r="O9" i="58"/>
  <c r="O10" i="58"/>
  <c r="O11" i="58"/>
  <c r="O3" i="58"/>
  <c r="M4" i="58"/>
  <c r="M5" i="58"/>
  <c r="M6" i="58"/>
  <c r="M7" i="58"/>
  <c r="M8" i="58"/>
  <c r="M9" i="58"/>
  <c r="M10" i="58"/>
  <c r="M11" i="58"/>
  <c r="M3" i="58"/>
  <c r="K4" i="58"/>
  <c r="K5" i="58"/>
  <c r="K6" i="58"/>
  <c r="K7" i="58"/>
  <c r="K8" i="58"/>
  <c r="K9" i="58"/>
  <c r="K10" i="58"/>
  <c r="K11" i="58"/>
  <c r="K3" i="58"/>
  <c r="I4" i="58"/>
  <c r="I5" i="58"/>
  <c r="I6" i="58"/>
  <c r="I7" i="58"/>
  <c r="I8" i="58"/>
  <c r="I9" i="58"/>
  <c r="I10" i="58"/>
  <c r="I11" i="58"/>
  <c r="I3" i="58"/>
  <c r="G4" i="58"/>
  <c r="G5" i="58"/>
  <c r="G6" i="58"/>
  <c r="G7" i="58"/>
  <c r="G8" i="58"/>
  <c r="G9" i="58"/>
  <c r="G10" i="58"/>
  <c r="G11" i="58"/>
  <c r="G3" i="58"/>
  <c r="E4" i="58"/>
  <c r="E5" i="58"/>
  <c r="E6" i="58"/>
  <c r="E7" i="58"/>
  <c r="E8" i="58"/>
  <c r="E9" i="58"/>
  <c r="E10" i="58"/>
  <c r="E11" i="58"/>
  <c r="E3" i="58"/>
  <c r="C4" i="58"/>
  <c r="C5" i="58"/>
  <c r="C6" i="58"/>
  <c r="C7" i="58"/>
  <c r="C8" i="58"/>
  <c r="C9" i="58"/>
  <c r="C10" i="58"/>
  <c r="C11" i="58"/>
  <c r="C3" i="58"/>
  <c r="D12" i="58"/>
  <c r="F12" i="58"/>
  <c r="H12" i="58"/>
  <c r="J12" i="58"/>
  <c r="L12" i="58"/>
  <c r="N12" i="58"/>
  <c r="P12" i="58"/>
  <c r="R12" i="58"/>
  <c r="T12" i="58"/>
  <c r="V12" i="58"/>
  <c r="W12" i="58"/>
  <c r="B12" i="58"/>
  <c r="E4" i="9"/>
  <c r="E5" i="9"/>
  <c r="E6" i="9"/>
  <c r="E7" i="9"/>
  <c r="E8" i="9"/>
  <c r="E9" i="9"/>
  <c r="E10" i="9"/>
  <c r="E11" i="9"/>
  <c r="E12" i="9"/>
  <c r="E13" i="9"/>
  <c r="E3" i="9"/>
  <c r="U12" i="58"/>
  <c r="C12" i="58"/>
  <c r="X12" i="58"/>
  <c r="S12" i="58"/>
  <c r="O12" i="58"/>
  <c r="K12" i="58"/>
  <c r="G12" i="58"/>
  <c r="Q12" i="58"/>
  <c r="M12" i="58"/>
  <c r="I12" i="58"/>
  <c r="E12" i="58"/>
  <c r="M6" i="6"/>
  <c r="M5" i="6"/>
  <c r="M4" i="6"/>
  <c r="J6" i="6"/>
  <c r="J5" i="6"/>
  <c r="J4" i="6"/>
  <c r="G6" i="6"/>
  <c r="G5" i="6"/>
  <c r="G4" i="6"/>
  <c r="D5" i="6"/>
  <c r="D6" i="6"/>
  <c r="F33" i="38"/>
  <c r="B3" i="26"/>
  <c r="B11" i="26" s="1"/>
</calcChain>
</file>

<file path=xl/sharedStrings.xml><?xml version="1.0" encoding="utf-8"?>
<sst xmlns="http://schemas.openxmlformats.org/spreadsheetml/2006/main" count="1545" uniqueCount="677">
  <si>
    <t xml:space="preserve"> </t>
  </si>
  <si>
    <t>Receiving residential support services only</t>
  </si>
  <si>
    <t>Receiving no service - on waiting list</t>
  </si>
  <si>
    <t>No current service requirements</t>
  </si>
  <si>
    <t>Total</t>
  </si>
  <si>
    <t>Not Verified</t>
  </si>
  <si>
    <t>Mild</t>
  </si>
  <si>
    <t xml:space="preserve"> 0-19</t>
  </si>
  <si>
    <t>20-34</t>
  </si>
  <si>
    <t>35-54</t>
  </si>
  <si>
    <t>55+</t>
  </si>
  <si>
    <t xml:space="preserve"> 20-34</t>
  </si>
  <si>
    <t xml:space="preserve"> 35-54</t>
  </si>
  <si>
    <t>No fixed abode</t>
  </si>
  <si>
    <t>All ages</t>
  </si>
  <si>
    <t xml:space="preserve">Home setting </t>
  </si>
  <si>
    <t>At home with both parents</t>
  </si>
  <si>
    <t>At home with one parent</t>
  </si>
  <si>
    <t>At home with sibling</t>
  </si>
  <si>
    <t>At home with other relative</t>
  </si>
  <si>
    <t>Living with non-relative</t>
  </si>
  <si>
    <t>Adoption</t>
  </si>
  <si>
    <t>Foster care and boarding out arrangements</t>
  </si>
  <si>
    <t>Independent setting</t>
  </si>
  <si>
    <t>Living independently</t>
  </si>
  <si>
    <t>Living semi-independently</t>
  </si>
  <si>
    <t>Community group homes</t>
  </si>
  <si>
    <t>5-day community group home</t>
  </si>
  <si>
    <t>7-day community group home</t>
  </si>
  <si>
    <t>7-day (52-week) community group home</t>
  </si>
  <si>
    <t>Residential setting</t>
  </si>
  <si>
    <t>5-day residential centre</t>
  </si>
  <si>
    <t>7-day residential centre</t>
  </si>
  <si>
    <t>7-day (52-week) residential centre</t>
  </si>
  <si>
    <t>Other full-time residential services</t>
  </si>
  <si>
    <t>Nursing home</t>
  </si>
  <si>
    <t>Mental health community residence</t>
  </si>
  <si>
    <t>Psychiatric hospital</t>
  </si>
  <si>
    <t>Intensive placement (challenging behaviour)</t>
  </si>
  <si>
    <t>Occupying a full-time support place</t>
  </si>
  <si>
    <t>Other full-time residential service</t>
  </si>
  <si>
    <t>Residential support service</t>
  </si>
  <si>
    <t>Holiday residential placement</t>
  </si>
  <si>
    <t>Crisis or planned respite</t>
  </si>
  <si>
    <t>Occasional respite with host family</t>
  </si>
  <si>
    <t>Overnight respite in the home</t>
  </si>
  <si>
    <t>Shared care or guardianship</t>
  </si>
  <si>
    <t>Regular part-time care (2/3 days per week)</t>
  </si>
  <si>
    <t>Regular part-time care (every weekend)</t>
  </si>
  <si>
    <t>Regular part-time care (alternate weeks)</t>
  </si>
  <si>
    <t>Other residential service</t>
  </si>
  <si>
    <t>Insufficient information</t>
  </si>
  <si>
    <t>Total number of respite nights received</t>
  </si>
  <si>
    <t>Number of people in receipt of respite nights</t>
  </si>
  <si>
    <t xml:space="preserve"> Not Verified</t>
  </si>
  <si>
    <t>Residents</t>
  </si>
  <si>
    <t>Day Attenders</t>
  </si>
  <si>
    <t>All levels</t>
  </si>
  <si>
    <t>Home support</t>
  </si>
  <si>
    <t>Home help</t>
  </si>
  <si>
    <t>Early services</t>
  </si>
  <si>
    <t>Mainstream pre-school</t>
  </si>
  <si>
    <t>Special pre-school</t>
  </si>
  <si>
    <t>Child education and development centre</t>
  </si>
  <si>
    <t>Mainstream school</t>
  </si>
  <si>
    <t>Resource teacher</t>
  </si>
  <si>
    <t>Autism Unit</t>
  </si>
  <si>
    <t>Home tutor</t>
  </si>
  <si>
    <t>Special Needs Assistant</t>
  </si>
  <si>
    <t>Special class - primary</t>
  </si>
  <si>
    <t>Special class - secondary</t>
  </si>
  <si>
    <t>Special school</t>
  </si>
  <si>
    <t>Third level education</t>
  </si>
  <si>
    <t>Rehabilitative training</t>
  </si>
  <si>
    <t>Activation centre</t>
  </si>
  <si>
    <t>Programme for the older person</t>
  </si>
  <si>
    <t>Special high support day service</t>
  </si>
  <si>
    <t>Special intensive day service</t>
  </si>
  <si>
    <t>Sheltered work centre</t>
  </si>
  <si>
    <t>Sheltered employment centre</t>
  </si>
  <si>
    <t>Multidisciplinary support services</t>
  </si>
  <si>
    <t>Centre-based day respite service</t>
  </si>
  <si>
    <t>Day respite in the home</t>
  </si>
  <si>
    <t>Outreach programme</t>
  </si>
  <si>
    <t>Other day service</t>
  </si>
  <si>
    <t>Enclave within open employment</t>
  </si>
  <si>
    <t>Supported employment</t>
  </si>
  <si>
    <t>Open employment</t>
  </si>
  <si>
    <t>Vocational training</t>
  </si>
  <si>
    <t>Generic day services</t>
  </si>
  <si>
    <t>Principal day service</t>
  </si>
  <si>
    <t xml:space="preserve">Dietician </t>
  </si>
  <si>
    <t>Occupational therapy</t>
  </si>
  <si>
    <t>Physiotherapy</t>
  </si>
  <si>
    <t>Psychiatry</t>
  </si>
  <si>
    <t>Psychology</t>
  </si>
  <si>
    <t>Social work</t>
  </si>
  <si>
    <t>Speech and language therapy</t>
  </si>
  <si>
    <t>Other</t>
  </si>
  <si>
    <t>Number of people</t>
  </si>
  <si>
    <t>Resident in a psychiatric hospital</t>
  </si>
  <si>
    <t>Receiving no service – on waiting list</t>
  </si>
  <si>
    <t>No identified service requirements</t>
  </si>
  <si>
    <t>n (%)</t>
  </si>
  <si>
    <t>All regions</t>
  </si>
  <si>
    <t xml:space="preserve">  n (%)</t>
  </si>
  <si>
    <t>Male</t>
  </si>
  <si>
    <t>Female</t>
  </si>
  <si>
    <t>n</t>
  </si>
  <si>
    <t>%</t>
  </si>
  <si>
    <t>Intellectual disability only</t>
  </si>
  <si>
    <t xml:space="preserve">Residential </t>
  </si>
  <si>
    <t xml:space="preserve">Day </t>
  </si>
  <si>
    <t xml:space="preserve">Residential support </t>
  </si>
  <si>
    <t>Number of NIDD registrations</t>
  </si>
  <si>
    <t>Overall need</t>
  </si>
  <si>
    <t>All</t>
  </si>
  <si>
    <t>7-day (48-week) community group home</t>
  </si>
  <si>
    <t>7-day (48-week) residential centre</t>
  </si>
  <si>
    <t>Intensive placement (profound or multiple disability)</t>
  </si>
  <si>
    <t>All services</t>
  </si>
  <si>
    <t>Foster care and boarding-out</t>
  </si>
  <si>
    <t>Occasional respite care with host family</t>
  </si>
  <si>
    <t>Regular part-time care  (every weekend)</t>
  </si>
  <si>
    <t>Residential only</t>
  </si>
  <si>
    <t>Day only</t>
  </si>
  <si>
    <t>Day and residential support</t>
  </si>
  <si>
    <t>Residential support only</t>
  </si>
  <si>
    <t>Total number of individuals requiring service changes</t>
  </si>
  <si>
    <t>Not verified</t>
  </si>
  <si>
    <t>Moderate, severe or profound</t>
  </si>
  <si>
    <t>Residential</t>
  </si>
  <si>
    <t>Day</t>
  </si>
  <si>
    <t>Of which:</t>
  </si>
  <si>
    <t>Health services</t>
  </si>
  <si>
    <t>Education services</t>
  </si>
  <si>
    <t>Employment services</t>
  </si>
  <si>
    <t>Generic services</t>
  </si>
  <si>
    <t>Residential support</t>
  </si>
  <si>
    <t xml:space="preserve">Total </t>
  </si>
  <si>
    <t>Occupying a residential support place</t>
  </si>
  <si>
    <t>Occasional respite care (host family)</t>
  </si>
  <si>
    <t>Foster care and boarding out</t>
  </si>
  <si>
    <t>11–15 years</t>
  </si>
  <si>
    <t>Third-level education</t>
  </si>
  <si>
    <t>Special high-support day service</t>
  </si>
  <si>
    <t>No service requirements</t>
  </si>
  <si>
    <t>Has service requirements</t>
  </si>
  <si>
    <t>All residents</t>
  </si>
  <si>
    <t>Intensive placement (profound/multiple disability)</t>
  </si>
  <si>
    <t>All residential services</t>
  </si>
  <si>
    <t>Community group home</t>
  </si>
  <si>
    <t>Residential centre</t>
  </si>
  <si>
    <t>New services required by people transferring from psychiatric hospitals</t>
  </si>
  <si>
    <t>Places vacated by people in full-time residential places</t>
  </si>
  <si>
    <t>Shortfall (-)/ Excess of places arising from demand</t>
  </si>
  <si>
    <t>Other/unspecified intellectual disability service</t>
  </si>
  <si>
    <t>Designated residential support placement</t>
  </si>
  <si>
    <t>New services required by people without day services</t>
  </si>
  <si>
    <t>Service changes required by people within psychiatric hospitals</t>
  </si>
  <si>
    <t>Service changes required by people receiving day services</t>
  </si>
  <si>
    <t>Places vacated by people receiving day services</t>
  </si>
  <si>
    <t>Resource/visiting teacher</t>
  </si>
  <si>
    <t>Special class – primary</t>
  </si>
  <si>
    <t>Special class – secondary</t>
  </si>
  <si>
    <t xml:space="preserve">Other day service  </t>
  </si>
  <si>
    <t>Residential circumstances</t>
  </si>
  <si>
    <t>0-19</t>
  </si>
  <si>
    <t>Home setting</t>
  </si>
  <si>
    <t>Lives with non-relative</t>
  </si>
  <si>
    <t>Independent/Semi-independent setting</t>
  </si>
  <si>
    <t>Other full-time service</t>
  </si>
  <si>
    <t>Full time 'other' residential service</t>
  </si>
  <si>
    <t>Full time resident in residential support place</t>
  </si>
  <si>
    <t>Moderate</t>
  </si>
  <si>
    <t>Severe</t>
  </si>
  <si>
    <t>Profound</t>
  </si>
  <si>
    <t>55 &amp; over</t>
  </si>
  <si>
    <t>*’New service required’ refers to a new type of therapeutic input that the individual does not currently receive.</t>
  </si>
  <si>
    <t>Attending day services on a daily basis</t>
  </si>
  <si>
    <t>Prevalence rates - numbers per 1,000 of the general population for each group</t>
  </si>
  <si>
    <t>NIDD</t>
  </si>
  <si>
    <t>Carlow</t>
  </si>
  <si>
    <t>Dublin</t>
  </si>
  <si>
    <t>Kildare</t>
  </si>
  <si>
    <t>Kilkenny</t>
  </si>
  <si>
    <t>Longford</t>
  </si>
  <si>
    <t>Louth</t>
  </si>
  <si>
    <t>Meath</t>
  </si>
  <si>
    <t>Offaly</t>
  </si>
  <si>
    <t>Westmeath</t>
  </si>
  <si>
    <t>Wexford</t>
  </si>
  <si>
    <t>Wicklow</t>
  </si>
  <si>
    <t>Clare</t>
  </si>
  <si>
    <t>Cork</t>
  </si>
  <si>
    <t>Kerry</t>
  </si>
  <si>
    <t>Limerick</t>
  </si>
  <si>
    <t>North Tipperary</t>
  </si>
  <si>
    <t>South Tipperary</t>
  </si>
  <si>
    <t>Waterford</t>
  </si>
  <si>
    <t>Galway</t>
  </si>
  <si>
    <t>Leitrim</t>
  </si>
  <si>
    <t>Mayo</t>
  </si>
  <si>
    <t>Roscommon</t>
  </si>
  <si>
    <t>Sligo</t>
  </si>
  <si>
    <t>Cavan</t>
  </si>
  <si>
    <t>Donegal</t>
  </si>
  <si>
    <t>Monaghan</t>
  </si>
  <si>
    <t>All registrations</t>
  </si>
  <si>
    <t xml:space="preserve">Out of state </t>
  </si>
  <si>
    <t>Laois</t>
  </si>
  <si>
    <t>County</t>
  </si>
  <si>
    <t>Special needs assistant</t>
  </si>
  <si>
    <t>Moderate/ Severe/ Profound</t>
  </si>
  <si>
    <t>Other full-time services*</t>
  </si>
  <si>
    <t>Regular part-time care  (alternate weeks)</t>
  </si>
  <si>
    <t>Living indepen-dently</t>
  </si>
  <si>
    <t>Living semi-indepen-dently</t>
  </si>
  <si>
    <t>Shared care/
guardian-ship</t>
  </si>
  <si>
    <t>Mulcahy M (1976) Census of the mentally handicapped in the Republic of Ireland 1974: non-residential. Dublin: Medico-Social</t>
  </si>
  <si>
    <t>Area 2 - Galway, Roscommon, Mayo</t>
  </si>
  <si>
    <t>Area 4 - Kerry, North Cork, North Lee, South Lee, West Cork</t>
  </si>
  <si>
    <t>Area 6 - Wicklow, Dun Laoghaire, Dublin South East</t>
  </si>
  <si>
    <t>Area 9 - Dublin North, Dublin North Central, Dublin North West</t>
  </si>
  <si>
    <t xml:space="preserve">CHO Region </t>
  </si>
  <si>
    <t>Area 7 - Kildare/West Wicklow, Dublin West, Dublin South City, Dublin South West</t>
  </si>
  <si>
    <t>Area 1 - Donegal, Sligo/ Leitrim/West Cavan, Cavan/Monaghan</t>
  </si>
  <si>
    <t>Area 5 - South Tipperary, Carlow/Kilkenny, Waterford, Wexford</t>
  </si>
  <si>
    <t>Area 8 - Laois/Offaly, Longford/West Meath, Louth/Meath</t>
  </si>
  <si>
    <t>Area 3 - Clare, Limerick, North Tipperary/East Limerick</t>
  </si>
  <si>
    <t>ID-related medical services</t>
  </si>
  <si>
    <t>ID-related nursing</t>
  </si>
  <si>
    <t>CHO area</t>
  </si>
  <si>
    <t>5 day (48-week) community group home</t>
  </si>
  <si>
    <t>5 day (48-week) residential centre</t>
  </si>
  <si>
    <t>Overall level of residential provision/circumstance</t>
  </si>
  <si>
    <t>CHO Area</t>
  </si>
  <si>
    <t/>
  </si>
  <si>
    <t xml:space="preserve"> Under 18 years</t>
  </si>
  <si>
    <t>18 years and over</t>
  </si>
  <si>
    <t xml:space="preserve">% </t>
  </si>
  <si>
    <t xml:space="preserve">Early services </t>
  </si>
  <si>
    <t>16-19 years</t>
  </si>
  <si>
    <t xml:space="preserve"> Rehabilitative training</t>
  </si>
  <si>
    <t>Multidisciplinary support services only</t>
  </si>
  <si>
    <t xml:space="preserve">Under 18 years </t>
  </si>
  <si>
    <t>* The 9 Community Health Organisations (CHOs)  are:</t>
  </si>
  <si>
    <t>Area 1 :  Donegal, Sligo/ Leitrim/West Cavan, Cavan/Monaghan</t>
  </si>
  <si>
    <t>Area 2 : Galway, Roscommon, Mayo</t>
  </si>
  <si>
    <t>Area 3 : Clare, Limerick, North Tipperary/East Limerick</t>
  </si>
  <si>
    <t>Area 4 : Kerry, North Cork, North Lee, South Lee, West Cork</t>
  </si>
  <si>
    <t>Area 5  : South Tipperary, Carlow/Kilkenny, Waterford, Wexford</t>
  </si>
  <si>
    <t>Area 6 : Wicklow, Dun Laoghaire, Dublin South East</t>
  </si>
  <si>
    <t>Area 7 : Kildare/West Wicklow, Dublin West, Dublin South City, Dublin South West</t>
  </si>
  <si>
    <t>Area 8 : Laois/Offaly, Longford/West Meath, Louth/Meath</t>
  </si>
  <si>
    <t>Area 9 : Dublin North, Dublin North Central, Dublin North West</t>
  </si>
  <si>
    <t>Area 2: Galway, Roscommon, Mayo</t>
  </si>
  <si>
    <t>Area 3: Clare, Limerick, North Tipperary/East Limerick</t>
  </si>
  <si>
    <t>Area 4: Kerry, North Cork, North Lee, South Lee, West Cork</t>
  </si>
  <si>
    <t>Area 5: South Tipperary, Carlow/Kilkenny, Waterford, Wexford</t>
  </si>
  <si>
    <t>Area 7: Kildare/West Wicklow, Dublin West, Dublin South City, Dublin South West</t>
  </si>
  <si>
    <t>Area 8: Laois/Offaly, Longford/West Meath, Louth/Meath</t>
  </si>
  <si>
    <t>Area 9: Dublin North, Dublin North Central, Dublin North West</t>
  </si>
  <si>
    <t>~ To protect against the risk of indirect identification of individuals, items with less than 5 entries have been removed.</t>
  </si>
  <si>
    <t>Under 35 years</t>
  </si>
  <si>
    <t>35 years and over</t>
  </si>
  <si>
    <t>National Intellectual Disability Database, Health Research Board, 2015</t>
  </si>
  <si>
    <t>Report</t>
  </si>
  <si>
    <t>Number of crisis/respite nights needed in last 12 months</t>
  </si>
  <si>
    <t>Level of intellectual disability</t>
  </si>
  <si>
    <t>Median</t>
  </si>
  <si>
    <t>Full time residential service required in the period 2016-2020</t>
  </si>
  <si>
    <t>Residential support service required 2016-2020</t>
  </si>
  <si>
    <t>Residential support service in 2015</t>
  </si>
  <si>
    <t>Resident in psychiatric hospital in 2015</t>
  </si>
  <si>
    <t>Total services 2015</t>
  </si>
  <si>
    <t>†‘Enhanced service required’ refers to a change in the delivery of a therapeutic input that the individual currently receives. There are 7,880 individuals whose multidisciplinary support service change involves both a new service and an enhanced service, therefore the actual number of people requiring a new and/or enhanced service is (15,641 + 12,193)-7,880= 19,954</t>
  </si>
  <si>
    <t>Total  (18 years and over)</t>
  </si>
  <si>
    <t>Total (Under 18 years)</t>
  </si>
  <si>
    <t>652 (25.0)</t>
  </si>
  <si>
    <t>791 (24.7)</t>
  </si>
  <si>
    <t>762 (32.1)</t>
  </si>
  <si>
    <t>872 (24.4)</t>
  </si>
  <si>
    <t>391 (24.2)</t>
  </si>
  <si>
    <t>898 (23.9)</t>
  </si>
  <si>
    <t>845 (28.3)</t>
  </si>
  <si>
    <t>10 (0.2)</t>
  </si>
  <si>
    <t>23 (0.6)</t>
  </si>
  <si>
    <t>0 (0.0)</t>
  </si>
  <si>
    <t>6 (0.2)</t>
  </si>
  <si>
    <t>107 (3.6)</t>
  </si>
  <si>
    <t>154 (0.5)</t>
  </si>
  <si>
    <t>5 (0.2)</t>
  </si>
  <si>
    <t>5 (0.3)</t>
  </si>
  <si>
    <t>27 (0.1)</t>
  </si>
  <si>
    <t>23 (0.9)</t>
  </si>
  <si>
    <t>32 (1.0)</t>
  </si>
  <si>
    <t>9 (0.4)</t>
  </si>
  <si>
    <t>45 (1.1)</t>
  </si>
  <si>
    <t>8 (0.2)</t>
  </si>
  <si>
    <t>60 (1.6)</t>
  </si>
  <si>
    <t>37 (1.0)</t>
  </si>
  <si>
    <t>223 (0.8)</t>
  </si>
  <si>
    <t>30 (1.1)</t>
  </si>
  <si>
    <t>40 (1.2)</t>
  </si>
  <si>
    <t>11 (0.5)</t>
  </si>
  <si>
    <t>31 (0.7)</t>
  </si>
  <si>
    <t>15 (0.4)</t>
  </si>
  <si>
    <t>7 (0.2)</t>
  </si>
  <si>
    <t>14 (0.4)</t>
  </si>
  <si>
    <t>152 (0.5)</t>
  </si>
  <si>
    <t>0-4</t>
  </si>
  <si>
    <t>15-19</t>
  </si>
  <si>
    <t>5-9</t>
  </si>
  <si>
    <t>10-14</t>
  </si>
  <si>
    <t>Day service required in the period 2016-2020</t>
  </si>
  <si>
    <t>(43)*</t>
  </si>
  <si>
    <t>* 43 designated residential support places which are inappropriately occupied by full-time residents will be released, but they have not been deducted from the total number of required full-time residential places as they should not be made available for full time use.</t>
  </si>
  <si>
    <t>1*</t>
  </si>
  <si>
    <t>* In the case of this individual the service was provided based on need rather than age.</t>
  </si>
  <si>
    <t>Autism unit</t>
  </si>
  <si>
    <t>Services required 2016-2020</t>
  </si>
  <si>
    <t>Row %</t>
  </si>
  <si>
    <t>18 years &amp; over</t>
  </si>
  <si>
    <t>Under 18 years</t>
  </si>
  <si>
    <t xml:space="preserve"> 18 years &amp; over</t>
  </si>
  <si>
    <t>In CHO Area 1 there were 293 individuals not yet registered on the NIDD.</t>
  </si>
  <si>
    <t>In CHO Area 3 there were 38  individuals not yet registered on the NIDD.</t>
  </si>
  <si>
    <t>In CHO Area 4  there were 279 individuals not yet registered on the NIDD.</t>
  </si>
  <si>
    <t>In CHO Area 5 there were 2 individuals not yet registered on the NIDD.</t>
  </si>
  <si>
    <t>In CHO Area 7 there were 29 individuals not yet registered on the NIDD.</t>
  </si>
  <si>
    <t>In CHO Area 8 there were 33 individuals not yet registered on the NIDD.</t>
  </si>
  <si>
    <t xml:space="preserve">In CHO Areas 6, 9 and parts of areas 2, 5 and 8 it was not possible to identify the numbers not registered.  </t>
  </si>
  <si>
    <t>In CHO Area 2 there were 61 individuals not yet registered on the NIDD.</t>
  </si>
  <si>
    <t>~</t>
  </si>
  <si>
    <t>Table 2.1 Number of people registered on the NIDD, by age group, gender and degree of intellectual disability, 2015</t>
  </si>
  <si>
    <t>Table 2.2 Prevalance of  intellectual disability, by degree (moderate, severe, profound) and by age group, 2002,2007, 2015</t>
  </si>
  <si>
    <t>2002</t>
  </si>
  <si>
    <t>2007</t>
  </si>
  <si>
    <t>2015</t>
  </si>
  <si>
    <t>Prevalence rates - numbers per 1,000 of the general population</t>
  </si>
  <si>
    <t>Table 2.3 Prevalence of intellectual disability, by degree (moderate, severe and profound) and by age group, 1974, 1981, 1996, 2015</t>
  </si>
  <si>
    <t>Area 1: Donegal, Sligo/Leitrim/West Cavan, Cavan/Monaghan</t>
  </si>
  <si>
    <t>Area 3:  Clare, Limerick, North Tipperary/East Limerick</t>
  </si>
  <si>
    <t>Area 4:  Kerry, North Cork, North Lee, South Lee, West Cork</t>
  </si>
  <si>
    <t>Area 5:  South Tipperary, Carlow Kilkenny, Waterford, Wexford</t>
  </si>
  <si>
    <t>Area 6:  Wicklow, Dun Laoghaire, Dublin South East</t>
  </si>
  <si>
    <t>Area 7:  Kildare /West Wicklow, Dublin West, Dublin South City, Dublin South West</t>
  </si>
  <si>
    <t>Area 9:  Dublin North, Dublin North Central, Dublin North West</t>
  </si>
  <si>
    <t>Table 2.4 Number of people registered on the NIDD, by CHO region of registration, 2015*</t>
  </si>
  <si>
    <t>Table 2.4a NIDD registrations per 1,000 of the general population, by county of residence, 2015</t>
  </si>
  <si>
    <t>¯</t>
  </si>
  <si>
    <t>Table 3.1 Overall service provision to those registered on the NIDD, 2015</t>
  </si>
  <si>
    <t>Table 3.2 Main residential circumstances, by degree of intellectual disability and by age group, NIDD 2015</t>
  </si>
  <si>
    <t>Table 3.3 Main residential circumstances and overall level of residential service provision, 2015</t>
  </si>
  <si>
    <t>Main residential circumstances</t>
  </si>
  <si>
    <t>Intensive placement (profound or multiple disability</t>
  </si>
  <si>
    <t>Table 3.4 Use of respite nights, by CHO area of residence, 2015</t>
  </si>
  <si>
    <t>Table 3.5 Residential status of people availing of day services, by degree of intellectual disability and by age group, 2015</t>
  </si>
  <si>
    <t>Table 3.6  Principal day service availed of, by degree of intellectual disability and by age group, 2015</t>
  </si>
  <si>
    <r>
      <t>Source</t>
    </r>
    <r>
      <rPr>
        <sz val="9"/>
        <color indexed="56"/>
        <rFont val="Calibri"/>
        <family val="2"/>
      </rPr>
      <t>: National Intellectual Disability Database, Health Research Board, 2015</t>
    </r>
  </si>
  <si>
    <t xml:space="preserve">~ To protect against the risk of indirect identification of individuals, items with less than 5 entries have been removed have been suppressed. </t>
  </si>
  <si>
    <t>Table 3.7a Details of main residential circumstances, by degree of intellectual disability and by age group, 2015</t>
  </si>
  <si>
    <t>Table 3.8a Overall provision of multidisciplinary support services, by age group and CHO of residence, 2015</t>
  </si>
  <si>
    <t>Table 3.8b  Percentage of people accessing multidisciplinary support services, by age group and CHO of residence, 2015</t>
  </si>
  <si>
    <t>Table 3.9 Service provision by CHO region of registration, 2015</t>
  </si>
  <si>
    <t>1,895 (72.6)</t>
  </si>
  <si>
    <t>2,336 (72.9)</t>
  </si>
  <si>
    <t>1,586 (66.8)</t>
  </si>
  <si>
    <t>3,009 (71.1)</t>
  </si>
  <si>
    <t>2,661 (74.3)</t>
  </si>
  <si>
    <t>1,217 (75.3)</t>
  </si>
  <si>
    <t>2,452 (65.5)</t>
  </si>
  <si>
    <t>2,798 (74.5)</t>
  </si>
  <si>
    <t>2,028 (67.8)</t>
  </si>
  <si>
    <t>19,982 (71.1)</t>
  </si>
  <si>
    <t>7,570 (26.9)</t>
  </si>
  <si>
    <t>1,224 (32.7)</t>
  </si>
  <si>
    <t>1,135 (26.8)</t>
  </si>
  <si>
    <t>Table 4.1 Number of new places required to meet need 2016-2020, by CHO region of registration</t>
  </si>
  <si>
    <t>Table 4.2 Future full-time residential service requirements of individuals receiving no residential service in 2015, by degree of intellectual disability</t>
  </si>
  <si>
    <t>Moderate/ severe/ profound</t>
  </si>
  <si>
    <t>Table 4.3 Future day service requirements of individuals receiving no day service in 2015, by degree of intellectual disability</t>
  </si>
  <si>
    <t xml:space="preserve">Table 4.4 Future residential support service requirements of individuals receiving no residential support services in 2015, by degree of intellectual disability </t>
  </si>
  <si>
    <t>Table 4.5   Use of and requirement for respite services by people living in home/independent setting, by CHO of residence, 2015</t>
  </si>
  <si>
    <t>Table 4.6 Category of service change required 2016-2020, by degree of intellectual disability</t>
  </si>
  <si>
    <t>Table 4.7  Number of places requiring change, 2016-2020</t>
  </si>
  <si>
    <t>Table 4.8 Pattern of movement of individuals from existing residential service to future residential services, 2016-2020</t>
  </si>
  <si>
    <t>5-day           residential centre</t>
  </si>
  <si>
    <t>7-day                   (48-wk)       residential centre</t>
  </si>
  <si>
    <t>7-day         (52-wk) residential centre</t>
  </si>
  <si>
    <t>Intensive placement (profound or multiple disabilities)</t>
  </si>
  <si>
    <t xml:space="preserve">5-day community group home </t>
  </si>
  <si>
    <t xml:space="preserve">5-day residential centre </t>
  </si>
  <si>
    <t xml:space="preserve">Intensive placement (challenging behaviour) </t>
  </si>
  <si>
    <t xml:space="preserve">Intensive placement (profound or multiple disability) </t>
  </si>
  <si>
    <t>Table 4.9 Pattern of movement of individuals from exisiting day service to future day service, 2016-2020</t>
  </si>
  <si>
    <t xml:space="preserve">Home support </t>
  </si>
  <si>
    <t xml:space="preserve">Home help </t>
  </si>
  <si>
    <t xml:space="preserve">Child education and development centre </t>
  </si>
  <si>
    <t xml:space="preserve">Mainstream pre-school </t>
  </si>
  <si>
    <t xml:space="preserve">Special pre-school </t>
  </si>
  <si>
    <t xml:space="preserve">Mainstream school </t>
  </si>
  <si>
    <t xml:space="preserve">Special class – primary </t>
  </si>
  <si>
    <t xml:space="preserve">Special class – secondary </t>
  </si>
  <si>
    <t xml:space="preserve">Special school </t>
  </si>
  <si>
    <t xml:space="preserve">Resource teacher </t>
  </si>
  <si>
    <t xml:space="preserve">Autism Unit </t>
  </si>
  <si>
    <t xml:space="preserve">Home tutor </t>
  </si>
  <si>
    <t xml:space="preserve">Special needs assistant </t>
  </si>
  <si>
    <t xml:space="preserve">Third-level education </t>
  </si>
  <si>
    <t xml:space="preserve">Rehabilitative training </t>
  </si>
  <si>
    <t xml:space="preserve">Activation centre </t>
  </si>
  <si>
    <t xml:space="preserve">Programme for the older person </t>
  </si>
  <si>
    <t xml:space="preserve">Special intensive day service  </t>
  </si>
  <si>
    <t xml:space="preserve">Sheltered work centre </t>
  </si>
  <si>
    <t xml:space="preserve">Sheltered employment centre </t>
  </si>
  <si>
    <t xml:space="preserve">Centre-based day respite service  </t>
  </si>
  <si>
    <t xml:space="preserve">Day respite in the home </t>
  </si>
  <si>
    <t xml:space="preserve">Outreach programme </t>
  </si>
  <si>
    <t xml:space="preserve">Other day service </t>
  </si>
  <si>
    <t xml:space="preserve">Enclave within open employment </t>
  </si>
  <si>
    <t xml:space="preserve">Open employment </t>
  </si>
  <si>
    <t xml:space="preserve">Vocational training </t>
  </si>
  <si>
    <t xml:space="preserve">Generic day services </t>
  </si>
  <si>
    <t>Table 4.10   Additional residential support services required by people availing of residential support services in 2015</t>
  </si>
  <si>
    <t>Table 4.11  Future day service requirements of individuals aged 11 to 19 years who were in an education setting in 2015, by age group and level of intellectual disability</t>
  </si>
  <si>
    <t>Table 4.12  Overall service requirements of people with intellectual disability resident in psychiatric hospitals in 2015, by CHO region of registration</t>
  </si>
  <si>
    <t xml:space="preserve">Number requiring residential service                                                                                </t>
  </si>
  <si>
    <t>Table 4.14a Day service requirements of people currently resident in psychiatric hospitals in 2015 who require transfer to the intellectual disability sector</t>
  </si>
  <si>
    <t>Table 4.14b Day service requirements of people appropriately accommodated in psychiatric hospitals in 2015</t>
  </si>
  <si>
    <t>Table 4.15 Pattern of full-time residential service provision required, 2016-2020</t>
  </si>
  <si>
    <t>Table 4.16   Pattern of day service provision required, 2016-2020</t>
  </si>
  <si>
    <t>Figure 2.2 Individuals registered on the NIDD, by degree of intellectual disability and by age group, 2015</t>
  </si>
  <si>
    <r>
      <t>Source</t>
    </r>
    <r>
      <rPr>
        <sz val="9"/>
        <color indexed="56"/>
        <rFont val="Calibri"/>
        <family val="2"/>
      </rPr>
      <t>: National Intellectual Disability Database, Health Research Board, 2015</t>
    </r>
  </si>
  <si>
    <r>
      <rPr>
        <b/>
        <sz val="9"/>
        <color indexed="56"/>
        <rFont val="Calibri"/>
        <family val="2"/>
      </rPr>
      <t>Note</t>
    </r>
    <r>
      <rPr>
        <sz val="9"/>
        <color indexed="56"/>
        <rFont val="Calibri"/>
        <family val="2"/>
      </rPr>
      <t>: Prevalence rates are based on Census of Population 2011 figures (CSO 2012)</t>
    </r>
  </si>
  <si>
    <r>
      <rPr>
        <i/>
        <sz val="9"/>
        <color indexed="56"/>
        <rFont val="Calibri"/>
        <family val="2"/>
      </rPr>
      <t>Note</t>
    </r>
    <r>
      <rPr>
        <b/>
        <sz val="9"/>
        <color indexed="56"/>
        <rFont val="Calibri"/>
        <family val="2"/>
      </rPr>
      <t xml:space="preserve">: </t>
    </r>
    <r>
      <rPr>
        <sz val="9"/>
        <color indexed="56"/>
        <rFont val="Calibri"/>
        <family val="2"/>
      </rPr>
      <t>Prevalence rates are based on Census of Population 2011 figures (CSO 2012)</t>
    </r>
  </si>
  <si>
    <r>
      <rPr>
        <i/>
        <sz val="9"/>
        <color indexed="56"/>
        <rFont val="Calibri"/>
        <family val="2"/>
      </rPr>
      <t xml:space="preserve">~ </t>
    </r>
    <r>
      <rPr>
        <sz val="9"/>
        <color indexed="56"/>
        <rFont val="Calibri"/>
        <family val="2"/>
      </rPr>
      <t>To protect against the risk of indirect identification of individuals, items with less than 5 entries have been removed.</t>
    </r>
  </si>
  <si>
    <t>Figure 2.1 Profile of the population registered on the NIDD, 2015</t>
  </si>
  <si>
    <r>
      <t>Sources</t>
    </r>
    <r>
      <rPr>
        <b/>
        <sz val="9"/>
        <color indexed="56"/>
        <rFont val="Calibri"/>
        <family val="2"/>
      </rPr>
      <t>:</t>
    </r>
  </si>
  <si>
    <r>
      <rPr>
        <b/>
        <sz val="9"/>
        <color indexed="56"/>
        <rFont val="Calibri"/>
        <family val="2"/>
      </rPr>
      <t xml:space="preserve">Note: </t>
    </r>
    <r>
      <rPr>
        <sz val="9"/>
        <color indexed="56"/>
        <rFont val="Calibri"/>
        <family val="2"/>
      </rPr>
      <t>Prevalence rates are based on Census of Population 2011 figures (CSO 2012)</t>
    </r>
  </si>
  <si>
    <r>
      <rPr>
        <b/>
        <sz val="9"/>
        <color indexed="56"/>
        <rFont val="Calibri"/>
        <family val="2"/>
      </rPr>
      <t xml:space="preserve">Note: </t>
    </r>
    <r>
      <rPr>
        <sz val="9"/>
        <color indexed="56"/>
        <rFont val="Calibri"/>
        <family val="2"/>
      </rPr>
      <t xml:space="preserve">The following number of people are reported as accessing services from intellectual disabilty service providers but were not registered on the NIDD for the following reasons: Awaiting consent, Did not consent, HSE or agency resource issues. Many of these are children aged 0-7 years who are not registered on the NIDD as a result of resource issues within the HSE Disability Database and Early Intervention Teams. </t>
    </r>
  </si>
  <si>
    <t>% of NIDD (28,108)</t>
  </si>
  <si>
    <r>
      <rPr>
        <i/>
        <sz val="9"/>
        <color indexed="56"/>
        <rFont val="Calibri"/>
        <family val="2"/>
      </rPr>
      <t>*</t>
    </r>
    <r>
      <rPr>
        <sz val="9"/>
        <color indexed="56"/>
        <rFont val="Calibri"/>
        <family val="2"/>
      </rPr>
      <t>Other full-time services include psychiatric hospitals, intensive placements, nursing homes, mental health community residences and full-time residential support places.</t>
    </r>
  </si>
  <si>
    <t>Figure 3.2 Number of people in receipt of respite nights and median number of respite nights received, by degree of intellectual disability, 2015</t>
  </si>
  <si>
    <t>Table 3.7 Principal day service and overall level of day service provsion, by age group, 2015</t>
  </si>
  <si>
    <t>Table 3.8 Overall provision of multidisciplinary support services, by age group, 2015</t>
  </si>
  <si>
    <r>
      <rPr>
        <i/>
        <sz val="9"/>
        <color indexed="56"/>
        <rFont val="Calibri"/>
        <family val="2"/>
      </rPr>
      <t>Source:</t>
    </r>
    <r>
      <rPr>
        <sz val="9"/>
        <color indexed="56"/>
        <rFont val="Calibri"/>
        <family val="2"/>
      </rPr>
      <t xml:space="preserve"> National Intellectual Disability Database, Health Research Board, 2015</t>
    </r>
  </si>
  <si>
    <t>Speech &amp; language therapy</t>
  </si>
  <si>
    <t>Not accessing multi-disciplinary services</t>
  </si>
  <si>
    <t>% accessing multi-disciplinary services</t>
  </si>
  <si>
    <r>
      <rPr>
        <b/>
        <sz val="9"/>
        <color indexed="56"/>
        <rFont val="Calibri"/>
        <family val="2"/>
      </rPr>
      <t>Note:</t>
    </r>
    <r>
      <rPr>
        <sz val="9"/>
        <color indexed="56"/>
        <rFont val="Calibri"/>
        <family val="2"/>
      </rPr>
      <t xml:space="preserve"> NV refers to a level of intellectual disability that has not been verified and MSP refers to a moderate, severe or profound level of intellectual disability.</t>
    </r>
  </si>
  <si>
    <t>Area 1:  Donegal, Sligo/Leitrim/West Cavan, Cavan/Monaghan</t>
  </si>
  <si>
    <t>Figure 4.3 Multidisciplinary support services received in 2015, and required in the period 2016-2020, NIDD 2015</t>
  </si>
  <si>
    <r>
      <rPr>
        <b/>
        <sz val="9"/>
        <color indexed="56"/>
        <rFont val="Calibri"/>
        <family val="2"/>
      </rPr>
      <t xml:space="preserve">Note: </t>
    </r>
    <r>
      <rPr>
        <sz val="9"/>
        <color indexed="56"/>
        <rFont val="Calibri"/>
        <family val="2"/>
      </rPr>
      <t xml:space="preserve"> Eight of the 20 also had multidisciplinary support service requirements. These are documented in the multidisciplinary support services figure 4.3.</t>
    </r>
  </si>
  <si>
    <r>
      <rPr>
        <b/>
        <sz val="9"/>
        <color indexed="56"/>
        <rFont val="Calibri"/>
        <family val="2"/>
      </rPr>
      <t>Note:</t>
    </r>
    <r>
      <rPr>
        <sz val="9"/>
        <color indexed="56"/>
        <rFont val="Calibri"/>
        <family val="2"/>
      </rPr>
      <t xml:space="preserve"> Twelve of the twenty two also had multidisciplinary support service requirements. These are documented in the multidisciplinary support services figure 4.3.           </t>
    </r>
  </si>
  <si>
    <t>This table excludes people who were receiving no day service and whose only day service requirements are for multidisciplinary support services (including those delivered by an early intervention team). These people are reported in the multidisciplinary support services in Figure 4.3.</t>
  </si>
  <si>
    <t>7.6</t>
  </si>
  <si>
    <t>6.2</t>
  </si>
  <si>
    <t>4.9</t>
  </si>
  <si>
    <t>7.3</t>
  </si>
  <si>
    <t>7.0</t>
  </si>
  <si>
    <t>9.3</t>
  </si>
  <si>
    <t>7.9</t>
  </si>
  <si>
    <t>8.7</t>
  </si>
  <si>
    <t>10.6</t>
  </si>
  <si>
    <t>7.7</t>
  </si>
  <si>
    <t>0.8</t>
  </si>
  <si>
    <t>0.6</t>
  </si>
  <si>
    <t>0.4</t>
  </si>
  <si>
    <t>0.2</t>
  </si>
  <si>
    <t>0.1</t>
  </si>
  <si>
    <t>1.3</t>
  </si>
  <si>
    <t>0.7</t>
  </si>
  <si>
    <t>7.8</t>
  </si>
  <si>
    <t>10.8</t>
  </si>
  <si>
    <t>6.8</t>
  </si>
  <si>
    <t>8.4</t>
  </si>
  <si>
    <t>4.5</t>
  </si>
  <si>
    <r>
      <t xml:space="preserve">Figure 2.3 </t>
    </r>
    <r>
      <rPr>
        <sz val="11"/>
        <color indexed="56"/>
        <rFont val="Calibri"/>
        <family val="2"/>
      </rPr>
      <t>Proportion of people with moderate, severe or profound intellectual disability (combined), by age group, 1974-2015</t>
    </r>
  </si>
  <si>
    <t>Figure 3.1 Summary of service provision, by age group, 2015</t>
  </si>
  <si>
    <t>Table of contents</t>
  </si>
  <si>
    <t>Annual Tables and Figures of the National Intellectual Disability Database Committee 2015</t>
  </si>
  <si>
    <t>Profile of the population registered on the NIDD, 2015</t>
  </si>
  <si>
    <t xml:space="preserve">Figure 2.1   </t>
  </si>
  <si>
    <t>Number of people registered on the NIDD, by age group, gender and degree of intellectual disability, 2015</t>
  </si>
  <si>
    <t xml:space="preserve">Table 2.1   </t>
  </si>
  <si>
    <t xml:space="preserve">Figure 2.2  </t>
  </si>
  <si>
    <t>Individuals registered on the NIDD, by degree of intellectual disability and by age group, 2015</t>
  </si>
  <si>
    <t>Prevalance of  intellectual disability, by degree (moderate, severe, profound) and by age group, 2002,2007, 2015</t>
  </si>
  <si>
    <t xml:space="preserve">Table 2.2   </t>
  </si>
  <si>
    <t>Proportion of people with moderate, severe or profound intellectual disability (combined), by age group, 1974-2015</t>
  </si>
  <si>
    <t xml:space="preserve">Figure 2.3   </t>
  </si>
  <si>
    <t>Prevalence of intellectual disability, by degree (moderate, severe and profound) and by age group, 1974, 1981, 1996, 2015</t>
  </si>
  <si>
    <t xml:space="preserve">Table 2.3   </t>
  </si>
  <si>
    <t>Number of people registered on the NIDD, by CHO region of registration, 2015*</t>
  </si>
  <si>
    <t xml:space="preserve">Table 2.4   </t>
  </si>
  <si>
    <t>NIDD registrations per 1,000 of the general population, by county of residence, 2015</t>
  </si>
  <si>
    <t xml:space="preserve">Table 2.4a   </t>
  </si>
  <si>
    <t>Number of people registered on the NIDD with a physical and/or sensory disability, by gender, 2015</t>
  </si>
  <si>
    <t xml:space="preserve">Table 2.5   </t>
  </si>
  <si>
    <t>Summary of service provision, by age group, 2015</t>
  </si>
  <si>
    <t xml:space="preserve">Figure 3.1   </t>
  </si>
  <si>
    <t>Overall service provision to those registered on the NIDD, 2015</t>
  </si>
  <si>
    <t xml:space="preserve">Table 3.1   </t>
  </si>
  <si>
    <t>Main residential circumstances, by degree of intellectual disability and by age group, NIDD 2015</t>
  </si>
  <si>
    <t xml:space="preserve">Table 3.2   </t>
  </si>
  <si>
    <t>Main residential circumstances and overall level of residential service provision, 2015</t>
  </si>
  <si>
    <t xml:space="preserve">Table 3.3   </t>
  </si>
  <si>
    <t>Number of people in receipt of respite nights and median number of respite nights received, by degree of intellectual disability, 2015</t>
  </si>
  <si>
    <t xml:space="preserve">Figure 3.2   </t>
  </si>
  <si>
    <t>Use of respite nights, by CHO area of residence, 2015</t>
  </si>
  <si>
    <t xml:space="preserve">Table 3.4   </t>
  </si>
  <si>
    <t>Residential status of people availing of day services, by degree of intellectual disability and by age group, 2015</t>
  </si>
  <si>
    <t xml:space="preserve">Table 3.5   </t>
  </si>
  <si>
    <t>Principal day service availed of, by degree of intellectual disability and by age group, 2015</t>
  </si>
  <si>
    <t xml:space="preserve">Table 3.6   </t>
  </si>
  <si>
    <t>Principal day service and overall level of day service provsion, by age group, 2015</t>
  </si>
  <si>
    <t xml:space="preserve">Table 3.7   </t>
  </si>
  <si>
    <t>Details of main residential circumstances, by degree of intellectual disability and by age group, 2015</t>
  </si>
  <si>
    <t xml:space="preserve">Table 3.7a   </t>
  </si>
  <si>
    <t>Overall provision of multidisciplinary support services, by age group, 2015</t>
  </si>
  <si>
    <t xml:space="preserve">Table 3.8   </t>
  </si>
  <si>
    <t>Overall provision of multidisciplinary support services, by age group and CHO of residence, 2015</t>
  </si>
  <si>
    <t xml:space="preserve">Table 3.8a   </t>
  </si>
  <si>
    <t>Percentage of people accessing multidisciplinary support services, by age group and CHO of residence, 2015</t>
  </si>
  <si>
    <t xml:space="preserve">Table 3.8b   </t>
  </si>
  <si>
    <t>Service provision by CHO region of registration, 2015</t>
  </si>
  <si>
    <t xml:space="preserve">Table 3.9   </t>
  </si>
  <si>
    <t>Summary of service requirements of those registered on the NIDD, 2015</t>
  </si>
  <si>
    <t xml:space="preserve">Figure 4.1   </t>
  </si>
  <si>
    <t>Number of new places required to meet need 2016-2020, by CHO region of registration</t>
  </si>
  <si>
    <t xml:space="preserve">Table 4.1   </t>
  </si>
  <si>
    <t>Future full-time residential service requirements of individuals receiving no residential service in 2015, by degree of intellectual disability</t>
  </si>
  <si>
    <t xml:space="preserve">Table 4.2   </t>
  </si>
  <si>
    <t>Future day service requirements of individuals receiving no day service in 2015, by degree of intellectual disability</t>
  </si>
  <si>
    <t xml:space="preserve">Table 4.3   </t>
  </si>
  <si>
    <t>Unmet need - number of people requiring residential service or residential support service by age group, NIDD 2016- 2020, NIDD 2015</t>
  </si>
  <si>
    <t xml:space="preserve">Figure 4.2   </t>
  </si>
  <si>
    <t xml:space="preserve">Future residential support service requirements of individuals receiving no residential support services in 2015, by degree of intellectual disability </t>
  </si>
  <si>
    <t xml:space="preserve">Table 4.4   </t>
  </si>
  <si>
    <t>Use of and requirement for respite services by people living in home/independent setting, by CHO of residence, 2015</t>
  </si>
  <si>
    <t xml:space="preserve">Table 4.5   </t>
  </si>
  <si>
    <t>Category of service change required 2016-2020, by degree of intellectual disability</t>
  </si>
  <si>
    <t xml:space="preserve">Table 4.6   </t>
  </si>
  <si>
    <t>Number of places requiring change, 2016-2020</t>
  </si>
  <si>
    <t xml:space="preserve">Table 4.7   </t>
  </si>
  <si>
    <t>Pattern of movement of individuals from existing residential service to future residential services, 2016-2020</t>
  </si>
  <si>
    <t xml:space="preserve">Table 4.8   </t>
  </si>
  <si>
    <t>Pattern of movement of individuals from exisiting day service to future day service, 2016-2020</t>
  </si>
  <si>
    <t xml:space="preserve">Table 4.9   </t>
  </si>
  <si>
    <t>Additional residential support services required by people availing of residential support services in 2015</t>
  </si>
  <si>
    <t xml:space="preserve">Table 4.10   </t>
  </si>
  <si>
    <t xml:space="preserve">Table 4.11   </t>
  </si>
  <si>
    <t>Future day service requirements of individuals aged 11 to 19 years who were in an education setting in 2015, by age group and level of intellectual disability</t>
  </si>
  <si>
    <t>Overall service requirements of people with intellectual disability resident in psychiatric hospitals in 2015, by CHO region of registration</t>
  </si>
  <si>
    <t xml:space="preserve">Table 4.12   </t>
  </si>
  <si>
    <t>Residential service requirements of people currently resident in psychiatric hospitals in 2015 who require transfer to the intellectual disability sector</t>
  </si>
  <si>
    <t xml:space="preserve">Table 4.13   </t>
  </si>
  <si>
    <t>Day service requirements of people currently resident in psychiatric hospitals in 2015 who require transfer to the intellectual disability sector</t>
  </si>
  <si>
    <t xml:space="preserve">Table 4.14a   </t>
  </si>
  <si>
    <t>Day service requirements of people appropriately accommodated in psychiatric hospitals in 2015</t>
  </si>
  <si>
    <t xml:space="preserve">Table 4.14b   </t>
  </si>
  <si>
    <t>Pattern of full-time residential service provision required, 2016-2020</t>
  </si>
  <si>
    <t xml:space="preserve">Table 4.15   </t>
  </si>
  <si>
    <t>Pattern of day service provision required, 2016-2020</t>
  </si>
  <si>
    <t xml:space="preserve">Table 4.16   </t>
  </si>
  <si>
    <t>Multidisciplinary support services received in 2015, and required in the period 2016-2020, NIDD 2015</t>
  </si>
  <si>
    <t xml:space="preserve">Figure 4.3   </t>
  </si>
  <si>
    <r>
      <rPr>
        <b/>
        <sz val="8"/>
        <color indexed="56"/>
        <rFont val="Calibri"/>
        <family val="2"/>
      </rPr>
      <t>Notes</t>
    </r>
    <r>
      <rPr>
        <sz val="8"/>
        <color indexed="56"/>
        <rFont val="Calibri"/>
        <family val="2"/>
      </rPr>
      <t xml:space="preserve">: During the review and update period prior to the 2015 extract of data from the NIDD, 853 people were removed from the database  and there were 1,094 new registrations, the largest proportion of these in the 0–9-year age group. The age and gender distribution by degree of intellectual disability of those registered on the database is summarised in Table 2.1, which shows the corresponding prevalence  rates per thousand of the population. </t>
    </r>
  </si>
  <si>
    <r>
      <t>Source</t>
    </r>
    <r>
      <rPr>
        <sz val="8"/>
        <color indexed="56"/>
        <rFont val="Calibri"/>
        <family val="2"/>
      </rPr>
      <t>: National Intellectual Disability Database, Health Research Board, 2015</t>
    </r>
  </si>
  <si>
    <r>
      <rPr>
        <i/>
        <sz val="8"/>
        <color theme="1"/>
        <rFont val="Calibri"/>
        <family val="2"/>
        <scheme val="minor"/>
      </rPr>
      <t xml:space="preserve">Source: </t>
    </r>
    <r>
      <rPr>
        <sz val="8"/>
        <color theme="1"/>
        <rFont val="Calibri"/>
        <family val="2"/>
        <scheme val="minor"/>
      </rPr>
      <t>National Intellectual Disability Database, Health Research Board, 2015</t>
    </r>
  </si>
  <si>
    <t>Intellectual and physical /
sensory disability</t>
  </si>
  <si>
    <t>Receiving 5 or 7-day residential services</t>
  </si>
  <si>
    <t>Moderate / Severe / Profound</t>
  </si>
  <si>
    <t>Residential centres</t>
  </si>
  <si>
    <t>Under 
18</t>
  </si>
  <si>
    <t>18 &amp; 
over</t>
  </si>
  <si>
    <t>All 
ages</t>
  </si>
  <si>
    <r>
      <rPr>
        <i/>
        <sz val="8"/>
        <color indexed="56"/>
        <rFont val="Calibri"/>
        <family val="2"/>
      </rPr>
      <t>Note:</t>
    </r>
    <r>
      <rPr>
        <sz val="8"/>
        <color indexed="56"/>
        <rFont val="Calibri"/>
        <family val="2"/>
      </rPr>
      <t xml:space="preserve"> The total number of services received (32,933) exceeds the actual number of people with an intellectual disability as a number of people availed of two residential services.</t>
    </r>
  </si>
  <si>
    <t>Median number 
of respite nights received</t>
  </si>
  <si>
    <t xml:space="preserve"> Moderate / Severe / Profound</t>
  </si>
  <si>
    <r>
      <rPr>
        <i/>
        <sz val="8"/>
        <color indexed="56"/>
        <rFont val="Calibri"/>
        <family val="2"/>
      </rPr>
      <t>Note</t>
    </r>
    <r>
      <rPr>
        <b/>
        <i/>
        <sz val="8"/>
        <color indexed="56"/>
        <rFont val="Calibri"/>
        <family val="2"/>
      </rPr>
      <t>:</t>
    </r>
    <r>
      <rPr>
        <sz val="8"/>
        <color indexed="56"/>
        <rFont val="Calibri"/>
        <family val="2"/>
      </rPr>
      <t xml:space="preserve"> The total number of services received (56,303) exceeds the actual number of people with an intellectual disability as a number of people availed of two or more day services.</t>
    </r>
  </si>
  <si>
    <t>7-day (52 week) residential centre</t>
  </si>
  <si>
    <t>7-day (52 week) community group home</t>
  </si>
  <si>
    <t>18 years 
&amp; over</t>
  </si>
  <si>
    <t>0 - 6 years</t>
  </si>
  <si>
    <t>7 - 17 
years</t>
  </si>
  <si>
    <t>Note: Therapeutic inputs are only recorded if the individual has received, or will receive, at least four inputs of that service in a 12-month period. The number of therapeutic inputs received exceeds the number of people as many people receive more than one input/service.</t>
  </si>
  <si>
    <r>
      <rPr>
        <i/>
        <sz val="8"/>
        <color indexed="56"/>
        <rFont val="Calibri"/>
        <family val="2"/>
      </rPr>
      <t>Source:</t>
    </r>
    <r>
      <rPr>
        <sz val="8"/>
        <color indexed="56"/>
        <rFont val="Calibri"/>
        <family val="2"/>
      </rPr>
      <t xml:space="preserve"> National Intellectual Disability Database, Health Research Board, 2015</t>
    </r>
  </si>
  <si>
    <t>Figure 4.1 Summary of service requirements of those registered on the NIDD, 2015</t>
  </si>
  <si>
    <t>Moderate / Severe/ Profound</t>
  </si>
  <si>
    <r>
      <rPr>
        <i/>
        <sz val="9"/>
        <color rgb="FF003E90"/>
        <rFont val="Calibri"/>
        <family val="2"/>
        <scheme val="minor"/>
      </rPr>
      <t xml:space="preserve">Source: </t>
    </r>
    <r>
      <rPr>
        <sz val="9"/>
        <color rgb="FF003E90"/>
        <rFont val="Calibri"/>
        <family val="2"/>
        <scheme val="minor"/>
      </rPr>
      <t>National Intellectual Disability Database, Health Research Board, 2015</t>
    </r>
  </si>
  <si>
    <t>Figure 4.2 Unmet need - number of people requiring residential service or residential support service by age group, NIDD 2016 - 2020, NIDD 2015</t>
  </si>
  <si>
    <t>No service – 
requires residential support</t>
  </si>
  <si>
    <t>Receives day service – 
requires residential support</t>
  </si>
  <si>
    <r>
      <rPr>
        <b/>
        <sz val="8"/>
        <color indexed="56"/>
        <rFont val="Calibri"/>
        <family val="2"/>
      </rPr>
      <t>Note</t>
    </r>
    <r>
      <rPr>
        <sz val="8"/>
        <color indexed="56"/>
        <rFont val="Calibri"/>
        <family val="2"/>
      </rPr>
      <t>: The total number recorded as receiving respite in Table 4.5 (4,313 individuals) is less than that recorded in Table 3.4 (4,548 individuals) as Table 4.5 includes only those living in a home setting or living independently. A small number of people living in other residential settings also receive respite services – this group is included in Table 3.4 but is excluded from Table 4.5.</t>
    </r>
  </si>
  <si>
    <t>Special 
high-
support 
day 
service</t>
  </si>
  <si>
    <t>Day service 
in 2015</t>
  </si>
  <si>
    <t>Main-
stream 
pre-
school</t>
  </si>
  <si>
    <t>Main-
stream 
school</t>
  </si>
  <si>
    <t>Programme 
for the 
older 
person</t>
  </si>
  <si>
    <t>Sheltered 
work 
centre</t>
  </si>
  <si>
    <t>Sheltered employment 
centre</t>
  </si>
  <si>
    <t xml:space="preserve">Centre-
based 
day 
respite 
service </t>
  </si>
  <si>
    <t>Day 
respite 
in the 
home</t>
  </si>
  <si>
    <t>Special 
intensive 
day 
service</t>
  </si>
  <si>
    <t>Activation 
centre</t>
  </si>
  <si>
    <t>Third-
level 
education</t>
  </si>
  <si>
    <t>Special 
needs 
assistant</t>
  </si>
  <si>
    <t>Autism 
Unit</t>
  </si>
  <si>
    <t>Special 
class – 
secondary</t>
  </si>
  <si>
    <t>Special 
class – 
primary</t>
  </si>
  <si>
    <t>Child 
education &amp; 
development 
centre</t>
  </si>
  <si>
    <t>Other 
day 
service</t>
  </si>
  <si>
    <t>Enclave 
within 
open 
employment</t>
  </si>
  <si>
    <t>Open 
employment</t>
  </si>
  <si>
    <t>Generic 
day 
services</t>
  </si>
  <si>
    <t>Special 
pre-
school</t>
  </si>
  <si>
    <r>
      <rPr>
        <b/>
        <sz val="7"/>
        <color indexed="56"/>
        <rFont val="Calibri"/>
        <family val="2"/>
      </rPr>
      <t>Notes:</t>
    </r>
    <r>
      <rPr>
        <sz val="7"/>
        <color indexed="56"/>
        <rFont val="Calibri"/>
        <family val="2"/>
      </rPr>
      <t xml:space="preserve"> Multidisciplinary support services (including those delivered by early intervention teams) have been excluded from future service requirements and are documented in Figure 4.3. 
</t>
    </r>
  </si>
  <si>
    <r>
      <rPr>
        <i/>
        <sz val="7"/>
        <color indexed="56"/>
        <rFont val="Calibri"/>
        <family val="2"/>
      </rPr>
      <t xml:space="preserve">Source: </t>
    </r>
    <r>
      <rPr>
        <sz val="7"/>
        <color indexed="56"/>
        <rFont val="Calibri"/>
        <family val="2"/>
      </rPr>
      <t>National Intellectual Disability Database, Health Research Board, 2015</t>
    </r>
  </si>
  <si>
    <r>
      <t xml:space="preserve">The shaded </t>
    </r>
    <r>
      <rPr>
        <b/>
        <sz val="7"/>
        <color rgb="FFFFFF00"/>
        <rFont val="Calibri"/>
        <family val="2"/>
      </rPr>
      <t>yellow</t>
    </r>
    <r>
      <rPr>
        <sz val="7"/>
        <color rgb="FF05386C"/>
        <rFont val="Calibri"/>
        <family val="2"/>
      </rPr>
      <t xml:space="preserve"> areas of the table represent existing services that require alteration or enhancement. </t>
    </r>
  </si>
  <si>
    <r>
      <rPr>
        <b/>
        <sz val="8"/>
        <color indexed="56"/>
        <rFont val="Calibri"/>
        <family val="2"/>
      </rPr>
      <t xml:space="preserve">Notes: </t>
    </r>
    <r>
      <rPr>
        <sz val="8"/>
        <color indexed="56"/>
        <rFont val="Calibri"/>
        <family val="2"/>
      </rPr>
      <t xml:space="preserve">The shaded </t>
    </r>
    <r>
      <rPr>
        <b/>
        <sz val="8"/>
        <color rgb="FFFFFF00"/>
        <rFont val="Calibri"/>
        <family val="2"/>
      </rPr>
      <t>yellow</t>
    </r>
    <r>
      <rPr>
        <sz val="8"/>
        <color indexed="56"/>
        <rFont val="Calibri"/>
        <family val="2"/>
      </rPr>
      <t xml:space="preserve"> areas of the table represent existing services that require alteration or enhancement. </t>
    </r>
  </si>
  <si>
    <t>[1] The services involved include home support services, early intervention team, resource or visiting teacher, special needs assistant, home tutor, autism unit, home help, multidisciplinary support services, centre-based day respite service, and day respite in the home.</t>
  </si>
  <si>
    <t>(a)  where a service of this type already exists, it will be retained by the individual, even when another service is put in place, or</t>
  </si>
  <si>
    <t>(b)  where a service of this type is new to the individual, it will not replace existing services.</t>
  </si>
  <si>
    <t>Age 
group</t>
  </si>
  <si>
    <t xml:space="preserve">Prevalence 
rate </t>
  </si>
  <si>
    <t>Total 
population</t>
  </si>
  <si>
    <t>Table 2.5 Number of people registered on the NIDD with a physical and/or sensory disability, by gender, 2015</t>
  </si>
  <si>
    <t>Overall level of 
day-service provision</t>
  </si>
  <si>
    <t>Multidisciplinary 
Support 
Service</t>
  </si>
  <si>
    <r>
      <rPr>
        <b/>
        <sz val="8"/>
        <color indexed="56"/>
        <rFont val="Calibri"/>
        <family val="2"/>
      </rPr>
      <t xml:space="preserve">Note: </t>
    </r>
    <r>
      <rPr>
        <sz val="8"/>
        <color indexed="56"/>
        <rFont val="Calibri"/>
        <family val="2"/>
      </rPr>
      <t xml:space="preserve">Therapeutic inputs are only recorded if the individual has received, or will receive, at least four inputs of that service in a 12-month period. The number of therapeutic inputs received exceeds the number of people as many people receive more than one input/service.
</t>
    </r>
    <r>
      <rPr>
        <i/>
        <sz val="8"/>
        <color indexed="8"/>
        <rFont val="Tahoma"/>
        <family val="2"/>
      </rPr>
      <t/>
    </r>
  </si>
  <si>
    <t>Area 6 - Wicklow, Dun Laoghaire, Dublin SE</t>
  </si>
  <si>
    <t>No. of people (18+) registered on NIDD in CHO</t>
  </si>
  <si>
    <t>No. of people (U18) registered on NIDD in CHO</t>
  </si>
  <si>
    <t>% of 
CHO Area registrations</t>
  </si>
  <si>
    <t>Receives residential support service only – 
requires day service</t>
  </si>
  <si>
    <t>No current service requirements – requires day service</t>
  </si>
  <si>
    <t>Receives residential 
service only – 
requires day service</t>
  </si>
  <si>
    <t>Number in receipt 
of crisis or planned 
respite in 2015</t>
  </si>
  <si>
    <t>Number who do not 
receive respite but 
require it (2016-2020) </t>
  </si>
  <si>
    <t>Number in 
home/independent 
setting in 2015</t>
  </si>
  <si>
    <t>Residential 
and day</t>
  </si>
  <si>
    <t>Full-time residential service 
received in 2015</t>
  </si>
  <si>
    <t>Regular 
part-time care (alternate weeks)</t>
  </si>
  <si>
    <t>Regular 
part-time care (every weekend)</t>
  </si>
  <si>
    <t>Occasional respite 
care (host family)</t>
  </si>
  <si>
    <r>
      <rPr>
        <b/>
        <sz val="8"/>
        <color indexed="56"/>
        <rFont val="Calibri"/>
        <family val="2"/>
      </rPr>
      <t>Note:</t>
    </r>
    <r>
      <rPr>
        <sz val="8"/>
        <color indexed="56"/>
        <rFont val="Calibri"/>
        <family val="2"/>
      </rPr>
      <t xml:space="preserve"> Almost 75% of the group recorded day service requirement in the next two years 2016-2017</t>
    </r>
  </si>
  <si>
    <t>Table 4.13   Residential service requirements of people currently resident in psychiatric 
hospitals in 2015 who require transfer to the intellectual disability sector</t>
  </si>
  <si>
    <t>Number requiring 
day service</t>
  </si>
  <si>
    <t>Day services 
in 2015</t>
  </si>
  <si>
    <t>New services 
required by people 
without 
residential service</t>
  </si>
  <si>
    <t>New services 
required by people 
transferring from 
psychiatric hospitals</t>
  </si>
  <si>
    <t>Service changes 
required by people 
in existing full-time 
residential places</t>
  </si>
  <si>
    <t>Shortfall (-) / Excess of places arising from demand</t>
  </si>
  <si>
    <r>
      <rPr>
        <b/>
        <i/>
        <sz val="9"/>
        <color indexed="56"/>
        <rFont val="Calibri"/>
        <family val="2"/>
      </rPr>
      <t>Note:</t>
    </r>
    <r>
      <rPr>
        <i/>
        <sz val="9"/>
        <color indexed="56"/>
        <rFont val="Calibri"/>
        <family val="2"/>
      </rPr>
      <t xml:space="preserve"> The NIDD permits the recording of two different types of residential service and three different types of day service for each person registered on the database. 
The data above represent each person's main day and main residential service only. Overall service provision is detailed in Table 3.3 and 3.7</t>
    </r>
  </si>
  <si>
    <t>18 
years 
&amp; over</t>
  </si>
  <si>
    <r>
      <t>Source</t>
    </r>
    <r>
      <rPr>
        <sz val="9"/>
        <color rgb="FF003E90"/>
        <rFont val="Calibri"/>
        <family val="2"/>
      </rPr>
      <t>: National Intellectual Disability Database, Health Research Board, 2015</t>
    </r>
  </si>
  <si>
    <t>Receiving 
5- or 7-day residential services</t>
  </si>
  <si>
    <t>Receiving residential support 
services only</t>
  </si>
  <si>
    <t>Attending 
services on 
a day basis</t>
  </si>
  <si>
    <t>Receives residential 
and day service – 
requires residential support</t>
  </si>
  <si>
    <t>Receives residential 
only - 
requires day</t>
  </si>
  <si>
    <t>Receives residential 
only - requires residential support</t>
  </si>
  <si>
    <r>
      <rPr>
        <b/>
        <sz val="8"/>
        <color indexed="56"/>
        <rFont val="Calibri"/>
        <family val="2"/>
        <scheme val="minor"/>
      </rPr>
      <t>Note</t>
    </r>
    <r>
      <rPr>
        <sz val="8"/>
        <color indexed="56"/>
        <rFont val="Calibri"/>
        <family val="2"/>
        <scheme val="minor"/>
      </rPr>
      <t xml:space="preserve">: The </t>
    </r>
    <r>
      <rPr>
        <b/>
        <sz val="8"/>
        <color rgb="FF764E46"/>
        <rFont val="Calibri"/>
        <family val="2"/>
        <scheme val="minor"/>
      </rPr>
      <t>brown</t>
    </r>
    <r>
      <rPr>
        <sz val="8"/>
        <color indexed="56"/>
        <rFont val="Calibri"/>
        <family val="2"/>
        <scheme val="minor"/>
      </rPr>
      <t xml:space="preserve"> shaded areas of the table represent existing services that require enhancement and the </t>
    </r>
    <r>
      <rPr>
        <b/>
        <sz val="8"/>
        <color rgb="FFFFFF00"/>
        <rFont val="Calibri"/>
        <family val="2"/>
        <scheme val="minor"/>
      </rPr>
      <t>yellow</t>
    </r>
    <r>
      <rPr>
        <sz val="8"/>
        <color indexed="56"/>
        <rFont val="Calibri"/>
        <family val="2"/>
        <scheme val="minor"/>
      </rPr>
      <t xml:space="preserve"> shaded areas represent services that require alteration.
</t>
    </r>
    <r>
      <rPr>
        <i/>
        <sz val="11"/>
        <color indexed="56"/>
        <rFont val="Calibri"/>
        <family val="2"/>
        <scheme val="minor"/>
      </rPr>
      <t/>
    </r>
  </si>
  <si>
    <t>Mental 
health community residence</t>
  </si>
  <si>
    <t xml:space="preserve">5-day community group 
home           </t>
  </si>
  <si>
    <t>7-day               (48-wk)        community group 
home</t>
  </si>
  <si>
    <t>7-day            (52-wk)      community group 
home</t>
  </si>
  <si>
    <t>Residential service 
provision types</t>
  </si>
  <si>
    <t>Day service 
provision types</t>
  </si>
  <si>
    <r>
      <t>Source</t>
    </r>
    <r>
      <rPr>
        <sz val="8"/>
        <color rgb="FF003E90"/>
        <rFont val="Tahoma"/>
        <family val="2"/>
      </rPr>
      <t>: National Intellectual Disability Database, Health Research Board, 2015</t>
    </r>
  </si>
  <si>
    <r>
      <rPr>
        <b/>
        <sz val="8"/>
        <color rgb="FF003E90"/>
        <rFont val="Tahoma"/>
        <family val="2"/>
      </rPr>
      <t xml:space="preserve">Note: </t>
    </r>
    <r>
      <rPr>
        <sz val="8"/>
        <color rgb="FF003E90"/>
        <rFont val="Tahoma"/>
        <family val="2"/>
      </rPr>
      <t>The data in relation to certain day services[1] are reported and interpreted on the assumption that:</t>
    </r>
  </si>
  <si>
    <t>No service – 
requires residential service</t>
  </si>
  <si>
    <t>Receives residential 
support only – 
requires residential service</t>
  </si>
  <si>
    <t>Receives day service – 
requires residential service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</si>
</sst>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0"/>
    <numFmt numFmtId="165" formatCode="0.0"/>
    <numFmt numFmtId="166" formatCode="_(* #,##0.00_);_(* \(#,##0.00\);_(* &quot;-&quot;??_);_(@_)"/>
    <numFmt numFmtId="167" formatCode="0.0%"/>
    <numFmt numFmtId="168" formatCode="#,##0.0"/>
  </numFmts>
  <fonts count="162" x14ac:knownFonts="1">
    <font>
      <sz val="11"/>
      <color theme="1"/>
      <name val="Calibri"/>
      <family val="2"/>
      <scheme val="minor"/>
    </font>
    <font>
      <sz val="10"/>
      <name val="Arial"/>
      <family val="2"/>
    </font>
    <font>
      <sz val="10"/>
      <name val="Arial"/>
      <family val="2"/>
    </font>
    <font>
      <sz val="10"/>
      <name val="Arial"/>
      <family val="2"/>
    </font>
    <font>
      <sz val="8"/>
      <name val="Tahoma"/>
      <family val="2"/>
    </font>
    <font>
      <b/>
      <sz val="10"/>
      <name val="Tahoma"/>
      <family val="2"/>
    </font>
    <font>
      <i/>
      <sz val="8"/>
      <color indexed="8"/>
      <name val="Tahoma"/>
      <family val="2"/>
    </font>
    <font>
      <sz val="9"/>
      <color indexed="8"/>
      <name val="Arial"/>
      <family val="2"/>
    </font>
    <font>
      <sz val="9"/>
      <name val="Arial"/>
      <family val="2"/>
    </font>
    <font>
      <sz val="8"/>
      <name val="Arial"/>
      <family val="2"/>
    </font>
    <font>
      <sz val="7"/>
      <name val="Tahoma"/>
      <family val="2"/>
    </font>
    <font>
      <sz val="11"/>
      <name val="Tahoma"/>
      <family val="2"/>
    </font>
    <font>
      <b/>
      <sz val="11"/>
      <name val="Tahoma"/>
      <family val="2"/>
    </font>
    <font>
      <b/>
      <sz val="9"/>
      <color indexed="8"/>
      <name val="Arial Bold"/>
    </font>
    <font>
      <sz val="10"/>
      <name val="Arial"/>
      <family val="2"/>
    </font>
    <font>
      <b/>
      <sz val="8"/>
      <color indexed="56"/>
      <name val="Calibri"/>
      <family val="2"/>
    </font>
    <font>
      <sz val="8"/>
      <color indexed="56"/>
      <name val="Calibri"/>
      <family val="2"/>
    </font>
    <font>
      <i/>
      <sz val="8"/>
      <color indexed="56"/>
      <name val="Calibri"/>
      <family val="2"/>
    </font>
    <font>
      <sz val="11"/>
      <color indexed="56"/>
      <name val="Calibri"/>
      <family val="2"/>
    </font>
    <font>
      <sz val="9"/>
      <color indexed="56"/>
      <name val="Calibri"/>
      <family val="2"/>
    </font>
    <font>
      <i/>
      <sz val="9"/>
      <color indexed="56"/>
      <name val="Calibri"/>
      <family val="2"/>
    </font>
    <font>
      <b/>
      <i/>
      <sz val="9"/>
      <color indexed="56"/>
      <name val="Calibri"/>
      <family val="2"/>
    </font>
    <font>
      <b/>
      <sz val="9"/>
      <color indexed="56"/>
      <name val="Calibri"/>
      <family val="2"/>
    </font>
    <font>
      <sz val="11"/>
      <color theme="1"/>
      <name val="Calibri"/>
      <family val="2"/>
      <scheme val="minor"/>
    </font>
    <font>
      <strike/>
      <sz val="11"/>
      <color theme="1"/>
      <name val="Calibri"/>
      <family val="2"/>
      <scheme val="minor"/>
    </font>
    <font>
      <strike/>
      <sz val="10"/>
      <color theme="1"/>
      <name val="Calibri"/>
      <family val="2"/>
      <scheme val="minor"/>
    </font>
    <font>
      <strike/>
      <sz val="9"/>
      <color theme="1"/>
      <name val="Calibri"/>
      <family val="2"/>
      <scheme val="minor"/>
    </font>
    <font>
      <b/>
      <strike/>
      <sz val="9"/>
      <color theme="1"/>
      <name val="Calibri"/>
      <family val="2"/>
      <scheme val="minor"/>
    </font>
    <font>
      <sz val="11"/>
      <color rgb="FFC00000"/>
      <name val="Calibri"/>
      <family val="2"/>
      <scheme val="minor"/>
    </font>
    <font>
      <sz val="8"/>
      <color theme="1"/>
      <name val="Tahoma"/>
      <family val="2"/>
    </font>
    <font>
      <strike/>
      <sz val="8"/>
      <color theme="1"/>
      <name val="Calibri"/>
      <family val="2"/>
      <scheme val="minor"/>
    </font>
    <font>
      <sz val="8"/>
      <color theme="1"/>
      <name val="Calibri"/>
      <family val="2"/>
      <scheme val="minor"/>
    </font>
    <font>
      <b/>
      <sz val="11"/>
      <color theme="1"/>
      <name val="Calibri"/>
      <family val="2"/>
      <scheme val="minor"/>
    </font>
    <font>
      <sz val="9"/>
      <color theme="1"/>
      <name val="Calibri"/>
      <family val="2"/>
      <scheme val="minor"/>
    </font>
    <font>
      <b/>
      <sz val="10"/>
      <color theme="5" tint="-0.249977111117893"/>
      <name val="Tahoma"/>
      <family val="2"/>
    </font>
    <font>
      <sz val="10"/>
      <color theme="1"/>
      <name val="Tahoma"/>
      <family val="2"/>
    </font>
    <font>
      <sz val="10"/>
      <color theme="1"/>
      <name val="Calibri"/>
      <family val="2"/>
      <scheme val="minor"/>
    </font>
    <font>
      <b/>
      <sz val="10"/>
      <color theme="1"/>
      <name val="Tahoma"/>
      <family val="2"/>
    </font>
    <font>
      <sz val="11"/>
      <color theme="1"/>
      <name val="Tahoma"/>
      <family val="2"/>
    </font>
    <font>
      <b/>
      <sz val="11"/>
      <color theme="1"/>
      <name val="Tahoma"/>
      <family val="2"/>
    </font>
    <font>
      <sz val="10"/>
      <color rgb="FFC00000"/>
      <name val="Calibri"/>
      <family val="2"/>
      <scheme val="minor"/>
    </font>
    <font>
      <b/>
      <strike/>
      <sz val="11"/>
      <color theme="1"/>
      <name val="Calibri"/>
      <family val="2"/>
      <scheme val="minor"/>
    </font>
    <font>
      <b/>
      <sz val="11"/>
      <color rgb="FF963634"/>
      <name val="Calibri"/>
      <family val="2"/>
      <scheme val="minor"/>
    </font>
    <font>
      <strike/>
      <sz val="10"/>
      <color rgb="FF943634"/>
      <name val="Calibri"/>
      <family val="2"/>
      <scheme val="minor"/>
    </font>
    <font>
      <strike/>
      <sz val="10"/>
      <name val="Calibri"/>
      <family val="2"/>
      <scheme val="minor"/>
    </font>
    <font>
      <b/>
      <sz val="9"/>
      <color theme="0"/>
      <name val="Calibri"/>
      <family val="2"/>
      <scheme val="minor"/>
    </font>
    <font>
      <sz val="9"/>
      <color theme="0"/>
      <name val="Calibri"/>
      <family val="2"/>
      <scheme val="minor"/>
    </font>
    <font>
      <b/>
      <sz val="9"/>
      <name val="Calibri"/>
      <family val="2"/>
      <scheme val="minor"/>
    </font>
    <font>
      <sz val="9"/>
      <name val="Calibri"/>
      <family val="2"/>
      <scheme val="minor"/>
    </font>
    <font>
      <strike/>
      <sz val="11"/>
      <color rgb="FF05386C"/>
      <name val="Calibri"/>
      <family val="2"/>
      <scheme val="minor"/>
    </font>
    <font>
      <sz val="11"/>
      <color theme="1"/>
      <name val="Calibri"/>
      <family val="2"/>
    </font>
    <font>
      <b/>
      <sz val="11"/>
      <color theme="1"/>
      <name val="Calibri"/>
      <family val="2"/>
    </font>
    <font>
      <b/>
      <sz val="11"/>
      <color theme="0"/>
      <name val="Calibri"/>
      <family val="2"/>
    </font>
    <font>
      <b/>
      <sz val="11"/>
      <color rgb="FF05386C"/>
      <name val="Calibri"/>
      <family val="2"/>
      <scheme val="minor"/>
    </font>
    <font>
      <strike/>
      <sz val="10"/>
      <color rgb="FF05386C"/>
      <name val="Calibri"/>
      <family val="2"/>
      <scheme val="minor"/>
    </font>
    <font>
      <sz val="10"/>
      <color rgb="FF05386C"/>
      <name val="Calibri"/>
      <family val="2"/>
      <scheme val="minor"/>
    </font>
    <font>
      <sz val="8"/>
      <color rgb="FF05386C"/>
      <name val="Calibri"/>
      <family val="2"/>
      <scheme val="minor"/>
    </font>
    <font>
      <b/>
      <sz val="11"/>
      <color theme="0"/>
      <name val="Calibri"/>
      <family val="2"/>
      <scheme val="minor"/>
    </font>
    <font>
      <b/>
      <sz val="11"/>
      <color rgb="FFFFFFFF"/>
      <name val="Calibri"/>
      <family val="2"/>
    </font>
    <font>
      <sz val="11"/>
      <color rgb="FF000000"/>
      <name val="Calibri"/>
      <family val="2"/>
    </font>
    <font>
      <b/>
      <sz val="11"/>
      <color rgb="FF000000"/>
      <name val="Calibri"/>
      <family val="2"/>
    </font>
    <font>
      <b/>
      <strike/>
      <sz val="10"/>
      <color theme="0"/>
      <name val="Calibri"/>
      <family val="2"/>
      <scheme val="minor"/>
    </font>
    <font>
      <sz val="8"/>
      <color rgb="FF003E90"/>
      <name val="Calibri"/>
      <family val="2"/>
      <scheme val="minor"/>
    </font>
    <font>
      <sz val="11"/>
      <color rgb="FF000000"/>
      <name val="Calibri"/>
      <family val="2"/>
      <scheme val="minor"/>
    </font>
    <font>
      <b/>
      <sz val="11"/>
      <color rgb="FF000000"/>
      <name val="Calibri"/>
      <family val="2"/>
      <scheme val="minor"/>
    </font>
    <font>
      <strike/>
      <sz val="8"/>
      <color rgb="FF003E90"/>
      <name val="Calibri"/>
      <family val="2"/>
      <scheme val="minor"/>
    </font>
    <font>
      <b/>
      <sz val="11"/>
      <color rgb="FF003E90"/>
      <name val="Calibri"/>
      <family val="2"/>
      <scheme val="minor"/>
    </font>
    <font>
      <sz val="11"/>
      <color rgb="FF003E90"/>
      <name val="Calibri"/>
      <family val="2"/>
      <scheme val="minor"/>
    </font>
    <font>
      <strike/>
      <sz val="10"/>
      <color theme="0"/>
      <name val="Calibri"/>
      <family val="2"/>
      <scheme val="minor"/>
    </font>
    <font>
      <sz val="9"/>
      <color rgb="FF003E90"/>
      <name val="Calibri"/>
      <family val="2"/>
      <scheme val="minor"/>
    </font>
    <font>
      <sz val="9"/>
      <color rgb="FF003E90"/>
      <name val="Tahoma"/>
      <family val="2"/>
    </font>
    <font>
      <sz val="11"/>
      <color indexed="8"/>
      <name val="Calibri"/>
      <family val="2"/>
      <scheme val="minor"/>
    </font>
    <font>
      <b/>
      <sz val="11"/>
      <color indexed="8"/>
      <name val="Calibri"/>
      <family val="2"/>
      <scheme val="minor"/>
    </font>
    <font>
      <sz val="11"/>
      <color theme="0"/>
      <name val="Calibri"/>
      <family val="2"/>
      <scheme val="minor"/>
    </font>
    <font>
      <i/>
      <sz val="9"/>
      <color rgb="FF003E90"/>
      <name val="Calibri"/>
      <family val="2"/>
      <scheme val="minor"/>
    </font>
    <font>
      <strike/>
      <sz val="11"/>
      <color rgb="FF003E90"/>
      <name val="Calibri"/>
      <family val="2"/>
      <scheme val="minor"/>
    </font>
    <font>
      <sz val="10"/>
      <color theme="0"/>
      <name val="Tahoma"/>
      <family val="2"/>
    </font>
    <font>
      <b/>
      <sz val="10"/>
      <color theme="0"/>
      <name val="Tahoma"/>
      <family val="2"/>
    </font>
    <font>
      <b/>
      <sz val="10"/>
      <color rgb="FF000000"/>
      <name val="Tahoma"/>
      <family val="2"/>
    </font>
    <font>
      <sz val="11"/>
      <name val="Calibri"/>
      <family val="2"/>
      <scheme val="minor"/>
    </font>
    <font>
      <b/>
      <sz val="11"/>
      <name val="Calibri"/>
      <family val="2"/>
      <scheme val="minor"/>
    </font>
    <font>
      <sz val="8"/>
      <color theme="0"/>
      <name val="Tahoma"/>
      <family val="2"/>
    </font>
    <font>
      <b/>
      <sz val="8"/>
      <color theme="0"/>
      <name val="Tahoma"/>
      <family val="2"/>
    </font>
    <font>
      <b/>
      <sz val="10"/>
      <color rgb="FF003E90"/>
      <name val="Calibri"/>
      <family val="2"/>
      <scheme val="minor"/>
    </font>
    <font>
      <b/>
      <sz val="10"/>
      <name val="Calibri"/>
      <family val="2"/>
      <scheme val="minor"/>
    </font>
    <font>
      <b/>
      <sz val="10"/>
      <color theme="0"/>
      <name val="Calibri"/>
      <family val="2"/>
      <scheme val="minor"/>
    </font>
    <font>
      <sz val="10"/>
      <color theme="0"/>
      <name val="Calibri"/>
      <family val="2"/>
      <scheme val="minor"/>
    </font>
    <font>
      <sz val="10"/>
      <name val="Calibri"/>
      <family val="2"/>
      <scheme val="minor"/>
    </font>
    <font>
      <i/>
      <sz val="9"/>
      <color rgb="FF05386C"/>
      <name val="Calibri"/>
      <family val="2"/>
      <scheme val="minor"/>
    </font>
    <font>
      <sz val="9"/>
      <color rgb="FF05386C"/>
      <name val="Calibri"/>
      <family val="2"/>
      <scheme val="minor"/>
    </font>
    <font>
      <strike/>
      <sz val="9"/>
      <color rgb="FF05386C"/>
      <name val="Calibri"/>
      <family val="2"/>
      <scheme val="minor"/>
    </font>
    <font>
      <b/>
      <i/>
      <sz val="9"/>
      <color rgb="FF05386C"/>
      <name val="Calibri"/>
      <family val="2"/>
      <scheme val="minor"/>
    </font>
    <font>
      <strike/>
      <sz val="9"/>
      <color rgb="FF05386C"/>
      <name val="Tahoma"/>
      <family val="2"/>
    </font>
    <font>
      <b/>
      <sz val="9"/>
      <color rgb="FF003E90"/>
      <name val="Calibri"/>
      <family val="2"/>
      <scheme val="minor"/>
    </font>
    <font>
      <sz val="9"/>
      <color theme="1"/>
      <name val="Tahoma"/>
      <family val="2"/>
    </font>
    <font>
      <sz val="11"/>
      <color rgb="FFE64285"/>
      <name val="Calibri"/>
      <family val="2"/>
      <scheme val="minor"/>
    </font>
    <font>
      <b/>
      <sz val="11"/>
      <color rgb="FF05386C"/>
      <name val="Calibri"/>
      <family val="2"/>
    </font>
    <font>
      <sz val="10"/>
      <color indexed="8"/>
      <name val="Calibri"/>
      <family val="2"/>
      <scheme val="minor"/>
    </font>
    <font>
      <sz val="9"/>
      <color rgb="FF05386C"/>
      <name val="Calibri"/>
      <family val="2"/>
    </font>
    <font>
      <b/>
      <sz val="12"/>
      <color theme="0"/>
      <name val="Calibri"/>
      <family val="2"/>
      <scheme val="minor"/>
    </font>
    <font>
      <b/>
      <sz val="22"/>
      <color rgb="FF05386C"/>
      <name val="Calibri"/>
      <family val="2"/>
      <scheme val="minor"/>
    </font>
    <font>
      <b/>
      <sz val="24"/>
      <color rgb="FF05386C"/>
      <name val="Calibri"/>
      <family val="2"/>
      <scheme val="minor"/>
    </font>
    <font>
      <b/>
      <sz val="10"/>
      <color rgb="FFE64285"/>
      <name val="Calibri"/>
      <family val="2"/>
      <scheme val="minor"/>
    </font>
    <font>
      <b/>
      <sz val="10"/>
      <color rgb="FF05386C"/>
      <name val="Calibri"/>
      <family val="2"/>
      <scheme val="minor"/>
    </font>
    <font>
      <b/>
      <sz val="10"/>
      <color theme="1"/>
      <name val="Calibri"/>
      <family val="2"/>
      <scheme val="minor"/>
    </font>
    <font>
      <strike/>
      <sz val="8"/>
      <color rgb="FF05386C"/>
      <name val="Calibri"/>
      <family val="2"/>
      <scheme val="minor"/>
    </font>
    <font>
      <i/>
      <sz val="8"/>
      <color rgb="FF05386C"/>
      <name val="Calibri"/>
      <family val="2"/>
      <scheme val="minor"/>
    </font>
    <font>
      <b/>
      <sz val="12"/>
      <color theme="0"/>
      <name val="Calibri"/>
      <family val="2"/>
    </font>
    <font>
      <sz val="10"/>
      <color theme="1"/>
      <name val="Calibri"/>
      <family val="2"/>
    </font>
    <font>
      <b/>
      <sz val="12"/>
      <color rgb="FFFFFFFF"/>
      <name val="Calibri"/>
      <family val="2"/>
    </font>
    <font>
      <strike/>
      <sz val="12"/>
      <color theme="1"/>
      <name val="Calibri"/>
      <family val="2"/>
      <scheme val="minor"/>
    </font>
    <font>
      <b/>
      <sz val="10"/>
      <color theme="0"/>
      <name val="Calibri"/>
      <family val="2"/>
    </font>
    <font>
      <b/>
      <sz val="10"/>
      <color rgb="FF05386C"/>
      <name val="Calibri"/>
      <family val="2"/>
    </font>
    <font>
      <b/>
      <sz val="10"/>
      <color theme="1"/>
      <name val="Calibri"/>
      <family val="2"/>
    </font>
    <font>
      <i/>
      <sz val="8"/>
      <color theme="1"/>
      <name val="Calibri"/>
      <family val="2"/>
      <scheme val="minor"/>
    </font>
    <font>
      <b/>
      <sz val="8"/>
      <color theme="0"/>
      <name val="Calibri"/>
      <family val="2"/>
      <scheme val="minor"/>
    </font>
    <font>
      <b/>
      <sz val="12"/>
      <color rgb="FF05386C"/>
      <name val="Calibri"/>
      <family val="2"/>
      <scheme val="minor"/>
    </font>
    <font>
      <b/>
      <sz val="12"/>
      <color rgb="FFFFFFFF"/>
      <name val="Calibri"/>
      <family val="2"/>
      <scheme val="minor"/>
    </font>
    <font>
      <sz val="9"/>
      <color rgb="FF000000"/>
      <name val="Calibri"/>
      <family val="2"/>
      <scheme val="minor"/>
    </font>
    <font>
      <b/>
      <sz val="9"/>
      <color rgb="FF000000"/>
      <name val="Calibri"/>
      <family val="2"/>
      <scheme val="minor"/>
    </font>
    <font>
      <sz val="10"/>
      <color rgb="FF000000"/>
      <name val="Calibri"/>
      <family val="2"/>
      <scheme val="minor"/>
    </font>
    <font>
      <b/>
      <sz val="10"/>
      <color rgb="FF000000"/>
      <name val="Calibri"/>
      <family val="2"/>
      <scheme val="minor"/>
    </font>
    <font>
      <sz val="9.5"/>
      <color rgb="FF000000"/>
      <name val="Calibri"/>
      <family val="2"/>
      <scheme val="minor"/>
    </font>
    <font>
      <sz val="9.5"/>
      <color theme="1"/>
      <name val="Calibri"/>
      <family val="2"/>
      <scheme val="minor"/>
    </font>
    <font>
      <sz val="10"/>
      <color rgb="FF003E90"/>
      <name val="Tahoma"/>
      <family val="2"/>
    </font>
    <font>
      <b/>
      <sz val="12"/>
      <color rgb="FF003E90"/>
      <name val="Calibri"/>
      <family val="2"/>
      <scheme val="minor"/>
    </font>
    <font>
      <sz val="12"/>
      <color theme="1"/>
      <name val="Calibri"/>
      <family val="2"/>
      <scheme val="minor"/>
    </font>
    <font>
      <i/>
      <sz val="8"/>
      <color rgb="FF003E90"/>
      <name val="Calibri"/>
      <family val="2"/>
      <scheme val="minor"/>
    </font>
    <font>
      <b/>
      <i/>
      <sz val="8"/>
      <color indexed="56"/>
      <name val="Calibri"/>
      <family val="2"/>
    </font>
    <font>
      <sz val="9"/>
      <color indexed="8"/>
      <name val="Calibri"/>
      <family val="2"/>
      <scheme val="minor"/>
    </font>
    <font>
      <b/>
      <sz val="10"/>
      <color indexed="8"/>
      <name val="Calibri"/>
      <family val="2"/>
      <scheme val="minor"/>
    </font>
    <font>
      <b/>
      <sz val="10"/>
      <name val="Arial"/>
      <family val="2"/>
    </font>
    <font>
      <b/>
      <strike/>
      <sz val="12"/>
      <color theme="5" tint="-0.249977111117893"/>
      <name val="Tahoma"/>
      <family val="2"/>
    </font>
    <font>
      <b/>
      <strike/>
      <sz val="12"/>
      <color theme="1"/>
      <name val="Tahoma"/>
      <family val="2"/>
    </font>
    <font>
      <i/>
      <sz val="11"/>
      <color indexed="56"/>
      <name val="Calibri"/>
      <family val="2"/>
      <scheme val="minor"/>
    </font>
    <font>
      <b/>
      <sz val="8"/>
      <color indexed="56"/>
      <name val="Calibri"/>
      <family val="2"/>
      <scheme val="minor"/>
    </font>
    <font>
      <sz val="8"/>
      <color indexed="56"/>
      <name val="Calibri"/>
      <family val="2"/>
      <scheme val="minor"/>
    </font>
    <font>
      <b/>
      <sz val="9"/>
      <color indexed="8"/>
      <name val="Calibri"/>
      <family val="2"/>
      <scheme val="minor"/>
    </font>
    <font>
      <sz val="7"/>
      <color indexed="56"/>
      <name val="Calibri"/>
      <family val="2"/>
    </font>
    <font>
      <b/>
      <sz val="7"/>
      <color indexed="56"/>
      <name val="Calibri"/>
      <family val="2"/>
    </font>
    <font>
      <sz val="7"/>
      <color rgb="FF05386C"/>
      <name val="Calibri"/>
      <family val="2"/>
      <scheme val="minor"/>
    </font>
    <font>
      <sz val="7"/>
      <color theme="1"/>
      <name val="Calibri"/>
      <family val="2"/>
      <scheme val="minor"/>
    </font>
    <font>
      <sz val="7"/>
      <color rgb="FF05386C"/>
      <name val="Calibri"/>
      <family val="2"/>
    </font>
    <font>
      <i/>
      <sz val="7"/>
      <color indexed="56"/>
      <name val="Calibri"/>
      <family val="2"/>
    </font>
    <font>
      <sz val="8"/>
      <color rgb="FF05386C"/>
      <name val="Calibri"/>
      <family val="2"/>
    </font>
    <font>
      <b/>
      <sz val="7"/>
      <color rgb="FFFFFF00"/>
      <name val="Calibri"/>
      <family val="2"/>
    </font>
    <font>
      <b/>
      <sz val="8"/>
      <color rgb="FFFFFF00"/>
      <name val="Calibri"/>
      <family val="2"/>
    </font>
    <font>
      <b/>
      <sz val="12"/>
      <color theme="1"/>
      <name val="Calibri"/>
      <family val="2"/>
      <scheme val="minor"/>
    </font>
    <font>
      <b/>
      <sz val="12"/>
      <color theme="5" tint="-0.249977111117893"/>
      <name val="Tahoma"/>
      <family val="2"/>
    </font>
    <font>
      <b/>
      <sz val="12"/>
      <color theme="1"/>
      <name val="Tahoma"/>
      <family val="2"/>
    </font>
    <font>
      <b/>
      <sz val="12"/>
      <color theme="5" tint="-0.249977111117893"/>
      <name val="Calibri"/>
      <family val="2"/>
      <scheme val="minor"/>
    </font>
    <font>
      <b/>
      <sz val="12"/>
      <color rgb="FFC00000"/>
      <name val="Calibri"/>
      <family val="2"/>
      <scheme val="minor"/>
    </font>
    <font>
      <sz val="12"/>
      <name val="Arial"/>
      <family val="2"/>
    </font>
    <font>
      <sz val="12"/>
      <color theme="1"/>
      <name val="Tahoma"/>
      <family val="2"/>
    </font>
    <font>
      <b/>
      <strike/>
      <sz val="12"/>
      <color theme="1"/>
      <name val="Calibri"/>
      <family val="2"/>
      <scheme val="minor"/>
    </font>
    <font>
      <b/>
      <sz val="14"/>
      <color theme="0"/>
      <name val="Calibri"/>
      <family val="2"/>
      <scheme val="minor"/>
    </font>
    <font>
      <sz val="9"/>
      <color rgb="FF003E90"/>
      <name val="Calibri"/>
      <family val="2"/>
    </font>
    <font>
      <b/>
      <sz val="8"/>
      <color rgb="FF764E46"/>
      <name val="Calibri"/>
      <family val="2"/>
      <scheme val="minor"/>
    </font>
    <font>
      <b/>
      <sz val="8"/>
      <color rgb="FFFFFF00"/>
      <name val="Calibri"/>
      <family val="2"/>
      <scheme val="minor"/>
    </font>
    <font>
      <i/>
      <sz val="8"/>
      <color rgb="FF003E90"/>
      <name val="Tahoma"/>
      <family val="2"/>
    </font>
    <font>
      <sz val="8"/>
      <color rgb="FF003E90"/>
      <name val="Tahoma"/>
      <family val="2"/>
    </font>
    <font>
      <b/>
      <sz val="8"/>
      <color rgb="FF003E90"/>
      <name val="Tahoma"/>
      <family val="2"/>
    </font>
  </fonts>
  <fills count="2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665852"/>
        <bgColor indexed="64"/>
      </patternFill>
    </fill>
    <fill>
      <patternFill patternType="solid">
        <fgColor rgb="FFC4BAB6"/>
        <bgColor indexed="64"/>
      </patternFill>
    </fill>
    <fill>
      <patternFill patternType="solid">
        <fgColor rgb="FFE2DCDA"/>
        <bgColor indexed="64"/>
      </patternFill>
    </fill>
    <fill>
      <patternFill patternType="solid">
        <fgColor rgb="FFE64285"/>
        <bgColor indexed="64"/>
      </patternFill>
    </fill>
    <fill>
      <patternFill patternType="solid">
        <fgColor rgb="FF003E90"/>
        <bgColor indexed="64"/>
      </patternFill>
    </fill>
    <fill>
      <patternFill patternType="solid">
        <fgColor rgb="FF6F5D4C"/>
        <bgColor indexed="64"/>
      </patternFill>
    </fill>
    <fill>
      <patternFill patternType="solid">
        <fgColor rgb="FFFFED00"/>
        <bgColor indexed="64"/>
      </patternFill>
    </fill>
    <fill>
      <patternFill patternType="solid">
        <fgColor theme="0" tint="-0.14999847407452621"/>
        <bgColor indexed="64"/>
      </patternFill>
    </fill>
    <fill>
      <patternFill patternType="solid">
        <fgColor rgb="FFE2DCDA"/>
        <bgColor theme="0" tint="-0.34998626667073579"/>
      </patternFill>
    </fill>
    <fill>
      <patternFill patternType="solid">
        <fgColor rgb="FF05386C"/>
        <bgColor indexed="64"/>
      </patternFill>
    </fill>
    <fill>
      <patternFill patternType="solid">
        <fgColor theme="2" tint="-0.2499465926084170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2" tint="-0.249977111117893"/>
        <bgColor indexed="64"/>
      </patternFill>
    </fill>
    <fill>
      <patternFill patternType="solid">
        <fgColor rgb="FFAFA3A0"/>
        <bgColor indexed="64"/>
      </patternFill>
    </fill>
    <fill>
      <patternFill patternType="solid">
        <fgColor theme="0" tint="-0.499984740745262"/>
        <bgColor indexed="64"/>
      </patternFill>
    </fill>
  </fills>
  <borders count="77">
    <border>
      <left/>
      <right/>
      <top/>
      <bottom/>
      <diagonal/>
    </border>
    <border>
      <left/>
      <right style="hair">
        <color indexed="64"/>
      </right>
      <top/>
      <bottom/>
      <diagonal/>
    </border>
    <border>
      <left style="thin">
        <color indexed="8"/>
      </left>
      <right style="thin">
        <color indexed="8"/>
      </right>
      <top style="thick">
        <color indexed="8"/>
      </top>
      <bottom style="thick">
        <color indexed="8"/>
      </bottom>
      <diagonal/>
    </border>
    <border>
      <left style="thin">
        <color indexed="8"/>
      </left>
      <right style="thick">
        <color indexed="8"/>
      </right>
      <top style="thick">
        <color indexed="8"/>
      </top>
      <bottom style="thick">
        <color indexed="8"/>
      </bottom>
      <diagonal/>
    </border>
    <border>
      <left style="thick">
        <color indexed="8"/>
      </left>
      <right style="thick">
        <color indexed="8"/>
      </right>
      <top style="thick">
        <color indexed="8"/>
      </top>
      <bottom/>
      <diagonal/>
    </border>
    <border>
      <left style="thin">
        <color indexed="8"/>
      </left>
      <right style="thin">
        <color indexed="8"/>
      </right>
      <top style="thick">
        <color indexed="8"/>
      </top>
      <bottom/>
      <diagonal/>
    </border>
    <border>
      <left style="thick">
        <color indexed="8"/>
      </left>
      <right style="thick">
        <color indexed="8"/>
      </right>
      <top/>
      <bottom/>
      <diagonal/>
    </border>
    <border>
      <left style="thin">
        <color indexed="8"/>
      </left>
      <right style="thin">
        <color indexed="8"/>
      </right>
      <top/>
      <bottom/>
      <diagonal/>
    </border>
    <border>
      <left style="thick">
        <color indexed="8"/>
      </left>
      <right style="thick">
        <color indexed="8"/>
      </right>
      <top style="thick">
        <color indexed="8"/>
      </top>
      <bottom style="thick">
        <color indexed="8"/>
      </bottom>
      <diagonal/>
    </border>
    <border>
      <left style="thin">
        <color indexed="8"/>
      </left>
      <right style="thick">
        <color indexed="8"/>
      </right>
      <top style="thick">
        <color indexed="8"/>
      </top>
      <bottom/>
      <diagonal/>
    </border>
    <border>
      <left style="thin">
        <color indexed="8"/>
      </left>
      <right style="thick">
        <color indexed="8"/>
      </right>
      <top/>
      <bottom/>
      <diagonal/>
    </border>
    <border>
      <left style="thin">
        <color indexed="64"/>
      </left>
      <right style="thin">
        <color indexed="64"/>
      </right>
      <top/>
      <bottom/>
      <diagonal/>
    </border>
    <border>
      <left/>
      <right/>
      <top/>
      <bottom style="hair">
        <color indexed="64"/>
      </bottom>
      <diagonal/>
    </border>
    <border>
      <left/>
      <right/>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style="thick">
        <color theme="0"/>
      </right>
      <top/>
      <bottom style="thick">
        <color theme="0"/>
      </bottom>
      <diagonal/>
    </border>
    <border>
      <left/>
      <right style="thick">
        <color theme="0"/>
      </right>
      <top style="thick">
        <color theme="0"/>
      </top>
      <bottom/>
      <diagonal/>
    </border>
    <border>
      <left/>
      <right style="thick">
        <color theme="0"/>
      </right>
      <top/>
      <bottom/>
      <diagonal/>
    </border>
    <border>
      <left/>
      <right/>
      <top style="thick">
        <color theme="0"/>
      </top>
      <bottom style="thick">
        <color theme="0"/>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diagonal/>
    </border>
    <border>
      <left style="thick">
        <color theme="0"/>
      </left>
      <right style="thick">
        <color theme="0"/>
      </right>
      <top/>
      <bottom style="thick">
        <color theme="0"/>
      </bottom>
      <diagonal/>
    </border>
    <border>
      <left/>
      <right/>
      <top style="thick">
        <color theme="0"/>
      </top>
      <bottom/>
      <diagonal/>
    </border>
    <border>
      <left style="thick">
        <color theme="0"/>
      </left>
      <right/>
      <top/>
      <bottom style="thick">
        <color theme="0"/>
      </bottom>
      <diagonal/>
    </border>
    <border>
      <left/>
      <right/>
      <top/>
      <bottom style="thin">
        <color theme="0" tint="-4.9989318521683403E-2"/>
      </bottom>
      <diagonal/>
    </border>
    <border>
      <left/>
      <right/>
      <top style="thin">
        <color theme="0" tint="-4.9989318521683403E-2"/>
      </top>
      <bottom style="thin">
        <color theme="0" tint="-4.9989318521683403E-2"/>
      </bottom>
      <diagonal/>
    </border>
    <border>
      <left/>
      <right/>
      <top style="thin">
        <color theme="0" tint="-4.9989318521683403E-2"/>
      </top>
      <bottom/>
      <diagonal/>
    </border>
    <border>
      <left style="thin">
        <color theme="0"/>
      </left>
      <right style="thin">
        <color theme="0"/>
      </right>
      <top style="thin">
        <color theme="0"/>
      </top>
      <bottom style="thin">
        <color theme="0"/>
      </bottom>
      <diagonal/>
    </border>
    <border>
      <left style="thick">
        <color theme="0"/>
      </left>
      <right/>
      <top style="thick">
        <color theme="0"/>
      </top>
      <bottom style="thin">
        <color theme="0"/>
      </bottom>
      <diagonal/>
    </border>
    <border>
      <left/>
      <right/>
      <top style="thick">
        <color theme="0"/>
      </top>
      <bottom style="thin">
        <color theme="0"/>
      </bottom>
      <diagonal/>
    </border>
    <border>
      <left/>
      <right style="thick">
        <color theme="0"/>
      </right>
      <top style="thick">
        <color theme="0"/>
      </top>
      <bottom style="thin">
        <color theme="0"/>
      </bottom>
      <diagonal/>
    </border>
    <border>
      <left style="thick">
        <color theme="0"/>
      </left>
      <right style="thin">
        <color theme="0"/>
      </right>
      <top style="thick">
        <color theme="0"/>
      </top>
      <bottom style="thin">
        <color theme="0"/>
      </bottom>
      <diagonal/>
    </border>
    <border>
      <left style="thin">
        <color theme="0"/>
      </left>
      <right style="thin">
        <color theme="0"/>
      </right>
      <top style="thick">
        <color theme="0"/>
      </top>
      <bottom style="thin">
        <color theme="0"/>
      </bottom>
      <diagonal/>
    </border>
    <border>
      <left style="thin">
        <color theme="0"/>
      </left>
      <right style="thick">
        <color theme="0"/>
      </right>
      <top style="thick">
        <color theme="0"/>
      </top>
      <bottom style="thin">
        <color theme="0"/>
      </bottom>
      <diagonal/>
    </border>
    <border>
      <left style="thick">
        <color theme="0"/>
      </left>
      <right style="thin">
        <color theme="0"/>
      </right>
      <top style="thin">
        <color theme="0"/>
      </top>
      <bottom style="thin">
        <color theme="0"/>
      </bottom>
      <diagonal/>
    </border>
    <border>
      <left style="thin">
        <color theme="0"/>
      </left>
      <right style="thick">
        <color theme="0"/>
      </right>
      <top style="thin">
        <color theme="0"/>
      </top>
      <bottom style="thin">
        <color theme="0"/>
      </bottom>
      <diagonal/>
    </border>
    <border>
      <left style="thick">
        <color theme="0"/>
      </left>
      <right style="thin">
        <color theme="0"/>
      </right>
      <top style="thin">
        <color theme="0"/>
      </top>
      <bottom style="thick">
        <color theme="0"/>
      </bottom>
      <diagonal/>
    </border>
    <border>
      <left style="thin">
        <color theme="0"/>
      </left>
      <right style="thin">
        <color theme="0"/>
      </right>
      <top style="thin">
        <color theme="0"/>
      </top>
      <bottom style="thick">
        <color theme="0"/>
      </bottom>
      <diagonal/>
    </border>
    <border>
      <left style="thin">
        <color theme="0"/>
      </left>
      <right style="thick">
        <color theme="0"/>
      </right>
      <top style="thin">
        <color theme="0"/>
      </top>
      <bottom style="thick">
        <color theme="0"/>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style="thick">
        <color rgb="FFFFFFFF"/>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ck">
        <color rgb="FFFFFFFF"/>
      </right>
      <top style="thin">
        <color rgb="FFFFFFFF"/>
      </top>
      <bottom style="thin">
        <color rgb="FFFFFFFF"/>
      </bottom>
      <diagonal/>
    </border>
    <border>
      <left/>
      <right style="thin">
        <color rgb="FFFFFFFF"/>
      </right>
      <top style="thin">
        <color rgb="FFFFFFFF"/>
      </top>
      <bottom style="thick">
        <color rgb="FFFFFFFF"/>
      </bottom>
      <diagonal/>
    </border>
    <border>
      <left style="thin">
        <color rgb="FFFFFFFF"/>
      </left>
      <right style="thin">
        <color rgb="FFFFFFFF"/>
      </right>
      <top style="thin">
        <color rgb="FFFFFFFF"/>
      </top>
      <bottom style="thick">
        <color rgb="FFFFFFFF"/>
      </bottom>
      <diagonal/>
    </border>
    <border>
      <left style="thin">
        <color rgb="FFFFFFFF"/>
      </left>
      <right style="thick">
        <color rgb="FFFFFFFF"/>
      </right>
      <top style="thin">
        <color rgb="FFFFFFFF"/>
      </top>
      <bottom style="thick">
        <color rgb="FFFFFFFF"/>
      </bottom>
      <diagonal/>
    </border>
    <border>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FFFFFF"/>
      </left>
      <right/>
      <top style="thin">
        <color rgb="FFFFFFFF"/>
      </top>
      <bottom style="thick">
        <color rgb="FFFFFFFF"/>
      </bottom>
      <diagonal/>
    </border>
    <border>
      <left style="thin">
        <color rgb="FFFFFFFF"/>
      </left>
      <right/>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0"/>
      </top>
      <bottom style="thin">
        <color theme="0"/>
      </bottom>
      <diagonal/>
    </border>
    <border>
      <left/>
      <right style="thin">
        <color theme="0" tint="-0.14996795556505021"/>
      </right>
      <top style="thin">
        <color theme="0"/>
      </top>
      <bottom style="thin">
        <color theme="0" tint="-0.14996795556505021"/>
      </bottom>
      <diagonal/>
    </border>
    <border>
      <left style="thin">
        <color theme="0" tint="-0.14996795556505021"/>
      </left>
      <right/>
      <top style="thin">
        <color theme="0"/>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bottom>
      <diagonal/>
    </border>
    <border>
      <left style="thin">
        <color theme="0" tint="-0.14996795556505021"/>
      </left>
      <right/>
      <top style="thin">
        <color theme="0" tint="-0.14996795556505021"/>
      </top>
      <bottom style="thin">
        <color theme="0"/>
      </bottom>
      <diagonal/>
    </border>
    <border>
      <left/>
      <right style="thin">
        <color theme="0" tint="-0.14996795556505021"/>
      </right>
      <top style="thin">
        <color theme="0"/>
      </top>
      <bottom style="thin">
        <color theme="0"/>
      </bottom>
      <diagonal/>
    </border>
    <border>
      <left style="thin">
        <color theme="0" tint="-0.14996795556505021"/>
      </left>
      <right/>
      <top style="thin">
        <color theme="0"/>
      </top>
      <bottom style="thin">
        <color theme="0"/>
      </bottom>
      <diagonal/>
    </border>
  </borders>
  <cellStyleXfs count="33">
    <xf numFmtId="0" fontId="0"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2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2" fillId="0" borderId="0"/>
    <xf numFmtId="0" fontId="1" fillId="0" borderId="0"/>
    <xf numFmtId="0" fontId="2" fillId="0" borderId="0"/>
    <xf numFmtId="0" fontId="1" fillId="0" borderId="0"/>
    <xf numFmtId="0" fontId="23" fillId="0" borderId="0"/>
    <xf numFmtId="0" fontId="2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9" fontId="23" fillId="0" borderId="0" applyFont="0" applyFill="0" applyBorder="0" applyAlignment="0" applyProtection="0"/>
  </cellStyleXfs>
  <cellXfs count="1001">
    <xf numFmtId="0" fontId="0" fillId="0" borderId="0" xfId="0"/>
    <xf numFmtId="0" fontId="24" fillId="0" borderId="0" xfId="0" applyFont="1"/>
    <xf numFmtId="0" fontId="24" fillId="2" borderId="0" xfId="0" applyFont="1" applyFill="1" applyAlignment="1">
      <alignment horizontal="left"/>
    </xf>
    <xf numFmtId="0" fontId="24" fillId="0" borderId="0" xfId="0" applyFont="1" applyAlignment="1"/>
    <xf numFmtId="0" fontId="25" fillId="0" borderId="0" xfId="0" applyFont="1"/>
    <xf numFmtId="0" fontId="26" fillId="0" borderId="0" xfId="0" applyFont="1"/>
    <xf numFmtId="0" fontId="26" fillId="0" borderId="0" xfId="0" applyFont="1" applyAlignment="1"/>
    <xf numFmtId="0" fontId="24" fillId="2" borderId="0" xfId="0" applyFont="1" applyFill="1"/>
    <xf numFmtId="0" fontId="24" fillId="0" borderId="0" xfId="0" applyFont="1" applyBorder="1"/>
    <xf numFmtId="0" fontId="24" fillId="0" borderId="0" xfId="0" applyFont="1" applyAlignment="1">
      <alignment horizontal="center"/>
    </xf>
    <xf numFmtId="0" fontId="27" fillId="0" borderId="0" xfId="0" applyFont="1" applyAlignment="1">
      <alignment vertical="center"/>
    </xf>
    <xf numFmtId="0" fontId="24" fillId="0" borderId="0" xfId="0" applyFont="1" applyAlignment="1">
      <alignment vertical="center"/>
    </xf>
    <xf numFmtId="0" fontId="24" fillId="0" borderId="0" xfId="0" applyFont="1" applyAlignment="1">
      <alignment horizontal="center" vertical="center"/>
    </xf>
    <xf numFmtId="3" fontId="24" fillId="0" borderId="0" xfId="0" applyNumberFormat="1" applyFont="1" applyAlignment="1">
      <alignment horizontal="center" vertical="center"/>
    </xf>
    <xf numFmtId="0" fontId="28" fillId="0" borderId="0" xfId="0" applyFont="1" applyAlignment="1">
      <alignment vertical="top"/>
    </xf>
    <xf numFmtId="0" fontId="29" fillId="0" borderId="0" xfId="0" applyFont="1" applyAlignment="1">
      <alignment vertical="center"/>
    </xf>
    <xf numFmtId="0" fontId="0" fillId="0" borderId="0" xfId="0" applyFont="1"/>
    <xf numFmtId="0" fontId="30" fillId="0" borderId="0" xfId="0" applyFont="1"/>
    <xf numFmtId="0" fontId="31" fillId="0" borderId="0" xfId="0" applyFont="1"/>
    <xf numFmtId="0" fontId="30" fillId="2" borderId="0" xfId="0" applyFont="1" applyFill="1"/>
    <xf numFmtId="0" fontId="32" fillId="0" borderId="0" xfId="0" applyFont="1"/>
    <xf numFmtId="0" fontId="30" fillId="0" borderId="0" xfId="0" applyFont="1" applyAlignment="1"/>
    <xf numFmtId="0" fontId="31" fillId="0" borderId="0" xfId="0" applyFont="1" applyAlignment="1"/>
    <xf numFmtId="0" fontId="33" fillId="0" borderId="0" xfId="0" applyFont="1" applyAlignment="1">
      <alignment vertical="center"/>
    </xf>
    <xf numFmtId="0" fontId="33" fillId="0" borderId="0" xfId="0" applyFont="1" applyAlignment="1">
      <alignment horizontal="center" vertical="center"/>
    </xf>
    <xf numFmtId="0" fontId="0" fillId="2" borderId="0" xfId="0" applyFont="1" applyFill="1"/>
    <xf numFmtId="0" fontId="0" fillId="2" borderId="0" xfId="0" applyFont="1" applyFill="1" applyBorder="1"/>
    <xf numFmtId="0" fontId="0" fillId="0" borderId="0" xfId="0" applyFont="1" applyAlignment="1"/>
    <xf numFmtId="0" fontId="35" fillId="0" borderId="0" xfId="0" applyFont="1" applyAlignment="1">
      <alignment vertical="center"/>
    </xf>
    <xf numFmtId="0" fontId="35" fillId="0" borderId="0" xfId="0" applyFont="1" applyAlignment="1"/>
    <xf numFmtId="0" fontId="36" fillId="0" borderId="0" xfId="0" applyFont="1" applyAlignment="1">
      <alignment vertical="center"/>
    </xf>
    <xf numFmtId="0" fontId="0" fillId="0" borderId="0" xfId="0" applyFont="1" applyAlignment="1">
      <alignment vertical="center"/>
    </xf>
    <xf numFmtId="0" fontId="31" fillId="0" borderId="0" xfId="0" applyFont="1" applyAlignment="1">
      <alignment vertical="center"/>
    </xf>
    <xf numFmtId="0" fontId="31" fillId="0" borderId="0" xfId="0" applyFont="1" applyAlignment="1">
      <alignment horizontal="left" vertical="center"/>
    </xf>
    <xf numFmtId="0" fontId="31" fillId="0" borderId="0" xfId="0" applyFont="1" applyAlignment="1">
      <alignment horizontal="center" vertical="center"/>
    </xf>
    <xf numFmtId="0" fontId="29" fillId="0" borderId="0" xfId="0" applyFont="1" applyAlignment="1">
      <alignment horizontal="center" vertical="center"/>
    </xf>
    <xf numFmtId="0" fontId="33" fillId="0" borderId="0" xfId="0" applyFont="1" applyAlignment="1"/>
    <xf numFmtId="0" fontId="0" fillId="0" borderId="0" xfId="0" applyFont="1" applyAlignment="1">
      <alignment horizontal="center"/>
    </xf>
    <xf numFmtId="0" fontId="36" fillId="0" borderId="0" xfId="0" applyFont="1" applyAlignment="1"/>
    <xf numFmtId="0" fontId="1" fillId="0" borderId="0" xfId="0" applyFont="1"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8" fillId="0" borderId="0" xfId="0" applyFont="1" applyAlignment="1">
      <alignment vertical="center"/>
    </xf>
    <xf numFmtId="0" fontId="33" fillId="0" borderId="0" xfId="0" applyFont="1" applyAlignment="1">
      <alignment horizontal="left"/>
    </xf>
    <xf numFmtId="0" fontId="33" fillId="0" borderId="0" xfId="0" applyFont="1"/>
    <xf numFmtId="0" fontId="36" fillId="0" borderId="0" xfId="0" applyFont="1" applyAlignment="1">
      <alignment horizontal="center" vertical="center"/>
    </xf>
    <xf numFmtId="0" fontId="36" fillId="0" borderId="0" xfId="0" applyFont="1" applyAlignment="1">
      <alignment horizontal="center"/>
    </xf>
    <xf numFmtId="0" fontId="36" fillId="0" borderId="0" xfId="0" applyFont="1" applyAlignment="1">
      <alignment horizontal="left" vertical="center"/>
    </xf>
    <xf numFmtId="0" fontId="35" fillId="0" borderId="0" xfId="0" applyFont="1" applyAlignment="1">
      <alignment horizontal="left"/>
    </xf>
    <xf numFmtId="0" fontId="36" fillId="0" borderId="0" xfId="0" applyFont="1" applyAlignment="1">
      <alignment horizontal="left"/>
    </xf>
    <xf numFmtId="0" fontId="0" fillId="0" borderId="0" xfId="0" applyFont="1" applyAlignment="1"/>
    <xf numFmtId="0" fontId="32" fillId="0" borderId="0" xfId="0" applyFont="1" applyAlignment="1"/>
    <xf numFmtId="0" fontId="33" fillId="2" borderId="0" xfId="0" applyFont="1" applyFill="1" applyAlignment="1"/>
    <xf numFmtId="0" fontId="29" fillId="0" borderId="0" xfId="0" applyFont="1" applyAlignment="1">
      <alignment horizontal="left" vertical="center"/>
    </xf>
    <xf numFmtId="0" fontId="0" fillId="0" borderId="0" xfId="0"/>
    <xf numFmtId="0" fontId="36" fillId="0" borderId="0" xfId="0" applyFont="1"/>
    <xf numFmtId="0" fontId="0" fillId="0" borderId="0" xfId="0" applyAlignment="1">
      <alignment wrapText="1"/>
    </xf>
    <xf numFmtId="0" fontId="38" fillId="0" borderId="0" xfId="0" applyFont="1" applyAlignment="1">
      <alignment horizontal="center"/>
    </xf>
    <xf numFmtId="0" fontId="29" fillId="0" borderId="0" xfId="0" applyFont="1" applyAlignment="1">
      <alignment horizontal="center"/>
    </xf>
    <xf numFmtId="0" fontId="28" fillId="0" borderId="0" xfId="0" applyFont="1" applyAlignment="1">
      <alignment horizontal="center"/>
    </xf>
    <xf numFmtId="0" fontId="35" fillId="0" borderId="0" xfId="0" applyFont="1" applyAlignment="1">
      <alignment horizontal="left"/>
    </xf>
    <xf numFmtId="3" fontId="40" fillId="0" borderId="0" xfId="0" applyNumberFormat="1" applyFont="1" applyAlignment="1">
      <alignment horizontal="left"/>
    </xf>
    <xf numFmtId="0" fontId="25" fillId="0" borderId="0" xfId="0" applyFont="1" applyAlignment="1"/>
    <xf numFmtId="0" fontId="41" fillId="0" borderId="0" xfId="0" applyFont="1"/>
    <xf numFmtId="0" fontId="42" fillId="0" borderId="0" xfId="0" applyFont="1" applyAlignment="1">
      <alignment horizontal="left" wrapText="1"/>
    </xf>
    <xf numFmtId="0" fontId="1" fillId="0" borderId="0" xfId="25"/>
    <xf numFmtId="0" fontId="25" fillId="0" borderId="0" xfId="0" applyFont="1" applyAlignment="1">
      <alignment vertical="center"/>
    </xf>
    <xf numFmtId="0" fontId="40" fillId="0" borderId="0" xfId="0" applyFont="1" applyAlignment="1">
      <alignment horizontal="left" vertical="top"/>
    </xf>
    <xf numFmtId="0" fontId="40" fillId="0" borderId="0" xfId="0" applyFont="1" applyAlignment="1">
      <alignment horizontal="center" vertical="top"/>
    </xf>
    <xf numFmtId="0" fontId="43" fillId="0" borderId="0" xfId="0" applyFont="1" applyAlignment="1">
      <alignment horizontal="left" vertical="center"/>
    </xf>
    <xf numFmtId="165" fontId="0" fillId="0" borderId="0" xfId="0" applyNumberFormat="1" applyFont="1"/>
    <xf numFmtId="0" fontId="44" fillId="0" borderId="0" xfId="0" applyFont="1" applyAlignment="1">
      <alignment horizontal="center" vertical="center"/>
    </xf>
    <xf numFmtId="0" fontId="33" fillId="2" borderId="0" xfId="0" applyFont="1" applyFill="1" applyAlignment="1">
      <alignment wrapText="1"/>
    </xf>
    <xf numFmtId="0" fontId="33" fillId="0" borderId="0" xfId="0" applyFont="1" applyAlignment="1">
      <alignment wrapText="1"/>
    </xf>
    <xf numFmtId="0" fontId="45" fillId="2" borderId="0" xfId="0" applyFont="1" applyFill="1" applyBorder="1" applyAlignment="1">
      <alignment horizontal="center" wrapText="1"/>
    </xf>
    <xf numFmtId="164" fontId="46" fillId="2" borderId="0" xfId="0" applyNumberFormat="1" applyFont="1" applyFill="1" applyBorder="1" applyAlignment="1">
      <alignment horizontal="center" wrapText="1"/>
    </xf>
    <xf numFmtId="164" fontId="45" fillId="2" borderId="0" xfId="0" applyNumberFormat="1" applyFont="1" applyFill="1" applyBorder="1" applyAlignment="1">
      <alignment horizontal="center" wrapText="1"/>
    </xf>
    <xf numFmtId="0" fontId="46" fillId="2" borderId="0" xfId="0" applyFont="1" applyFill="1" applyAlignment="1">
      <alignment wrapText="1"/>
    </xf>
    <xf numFmtId="0" fontId="47" fillId="0" borderId="0" xfId="0" applyFont="1" applyAlignment="1"/>
    <xf numFmtId="0" fontId="36" fillId="0" borderId="0" xfId="0" applyFont="1" applyAlignment="1">
      <alignment vertical="center" wrapText="1"/>
    </xf>
    <xf numFmtId="0" fontId="48" fillId="0" borderId="0" xfId="0" applyFont="1" applyAlignment="1">
      <alignment horizontal="center"/>
    </xf>
    <xf numFmtId="0" fontId="33" fillId="0" borderId="0" xfId="0" applyFont="1" applyAlignment="1">
      <alignment horizontal="center"/>
    </xf>
    <xf numFmtId="0" fontId="48" fillId="0" borderId="0" xfId="0" applyFont="1" applyAlignment="1"/>
    <xf numFmtId="0" fontId="48" fillId="2" borderId="0" xfId="0" applyFont="1" applyFill="1" applyAlignment="1"/>
    <xf numFmtId="0" fontId="24" fillId="2" borderId="0" xfId="0" applyFont="1" applyFill="1" applyAlignment="1">
      <alignment horizontal="center" vertical="center"/>
    </xf>
    <xf numFmtId="0" fontId="24" fillId="3" borderId="0" xfId="0" applyFont="1" applyFill="1" applyAlignment="1">
      <alignment horizontal="center" vertical="center"/>
    </xf>
    <xf numFmtId="0" fontId="7" fillId="4" borderId="0" xfId="25" applyFont="1" applyFill="1"/>
    <xf numFmtId="0" fontId="1" fillId="4" borderId="0" xfId="25" applyFill="1"/>
    <xf numFmtId="0" fontId="7" fillId="4" borderId="2" xfId="25" applyFont="1" applyFill="1" applyBorder="1" applyAlignment="1">
      <alignment horizontal="center" wrapText="1"/>
    </xf>
    <xf numFmtId="0" fontId="7" fillId="4" borderId="3" xfId="25" applyFont="1" applyFill="1" applyBorder="1" applyAlignment="1">
      <alignment horizontal="center" wrapText="1"/>
    </xf>
    <xf numFmtId="0" fontId="7" fillId="4" borderId="4" xfId="25" applyFont="1" applyFill="1" applyBorder="1" applyAlignment="1">
      <alignment horizontal="left" vertical="top" wrapText="1"/>
    </xf>
    <xf numFmtId="164" fontId="7" fillId="4" borderId="5" xfId="25" applyNumberFormat="1" applyFont="1" applyFill="1" applyBorder="1" applyAlignment="1">
      <alignment horizontal="right" vertical="center"/>
    </xf>
    <xf numFmtId="0" fontId="7" fillId="4" borderId="6" xfId="25" applyFont="1" applyFill="1" applyBorder="1" applyAlignment="1">
      <alignment horizontal="left" vertical="top" wrapText="1"/>
    </xf>
    <xf numFmtId="164" fontId="7" fillId="4" borderId="7" xfId="25" applyNumberFormat="1" applyFont="1" applyFill="1" applyBorder="1" applyAlignment="1">
      <alignment horizontal="right" vertical="center"/>
    </xf>
    <xf numFmtId="0" fontId="35" fillId="0" borderId="0" xfId="0" applyFont="1" applyFill="1" applyAlignment="1">
      <alignment horizontal="left"/>
    </xf>
    <xf numFmtId="0" fontId="7" fillId="4" borderId="8" xfId="25" applyFont="1" applyFill="1" applyBorder="1" applyAlignment="1">
      <alignment horizontal="left" wrapText="1"/>
    </xf>
    <xf numFmtId="0" fontId="1" fillId="0" borderId="0" xfId="30"/>
    <xf numFmtId="1" fontId="7" fillId="4" borderId="9" xfId="25" applyNumberFormat="1" applyFont="1" applyFill="1" applyBorder="1" applyAlignment="1">
      <alignment horizontal="right" vertical="center"/>
    </xf>
    <xf numFmtId="1" fontId="7" fillId="4" borderId="10" xfId="25" applyNumberFormat="1" applyFont="1" applyFill="1" applyBorder="1" applyAlignment="1">
      <alignment horizontal="right" vertical="center"/>
    </xf>
    <xf numFmtId="0" fontId="14" fillId="0" borderId="0" xfId="31"/>
    <xf numFmtId="0" fontId="27" fillId="0" borderId="0" xfId="0" applyFont="1"/>
    <xf numFmtId="0" fontId="49" fillId="0" borderId="0" xfId="0" applyFont="1"/>
    <xf numFmtId="3" fontId="50" fillId="7" borderId="0" xfId="0" applyNumberFormat="1" applyFont="1" applyFill="1" applyBorder="1" applyAlignment="1">
      <alignment horizontal="center" vertical="center" wrapText="1"/>
    </xf>
    <xf numFmtId="49" fontId="24" fillId="0" borderId="0" xfId="0" applyNumberFormat="1" applyFont="1"/>
    <xf numFmtId="0" fontId="53" fillId="0" borderId="0" xfId="0" applyFont="1"/>
    <xf numFmtId="0" fontId="55" fillId="0" borderId="0" xfId="0" applyFont="1" applyAlignment="1">
      <alignment vertical="center"/>
    </xf>
    <xf numFmtId="0" fontId="49" fillId="0" borderId="0" xfId="0" applyFont="1" applyAlignment="1"/>
    <xf numFmtId="0" fontId="56" fillId="0" borderId="0" xfId="0" applyFont="1"/>
    <xf numFmtId="0" fontId="30" fillId="8" borderId="11" xfId="0" applyFont="1" applyFill="1" applyBorder="1"/>
    <xf numFmtId="0" fontId="30" fillId="8" borderId="0" xfId="0" applyFont="1" applyFill="1" applyBorder="1"/>
    <xf numFmtId="3" fontId="50" fillId="6" borderId="0" xfId="0" applyNumberFormat="1" applyFont="1" applyFill="1" applyBorder="1" applyAlignment="1">
      <alignment horizontal="center" vertical="center" wrapText="1"/>
    </xf>
    <xf numFmtId="3" fontId="51" fillId="7" borderId="0" xfId="0" applyNumberFormat="1" applyFont="1" applyFill="1" applyBorder="1" applyAlignment="1">
      <alignment horizontal="center" vertical="center" wrapText="1"/>
    </xf>
    <xf numFmtId="0" fontId="30" fillId="0" borderId="0" xfId="0" applyFont="1" applyBorder="1"/>
    <xf numFmtId="0" fontId="30" fillId="0" borderId="0" xfId="0" applyFont="1" applyBorder="1" applyAlignment="1"/>
    <xf numFmtId="0" fontId="0" fillId="0" borderId="0" xfId="0" applyFont="1" applyFill="1"/>
    <xf numFmtId="0" fontId="32" fillId="0" borderId="0" xfId="0" applyFont="1" applyFill="1"/>
    <xf numFmtId="0" fontId="57" fillId="0" borderId="0" xfId="0" applyFont="1" applyFill="1"/>
    <xf numFmtId="0" fontId="57" fillId="8" borderId="0" xfId="0" applyFont="1" applyFill="1"/>
    <xf numFmtId="3" fontId="30" fillId="0" borderId="0" xfId="0" applyNumberFormat="1" applyFont="1" applyAlignment="1"/>
    <xf numFmtId="0" fontId="61" fillId="0" borderId="0" xfId="0" applyFont="1" applyAlignment="1">
      <alignment vertical="center" wrapText="1"/>
    </xf>
    <xf numFmtId="165" fontId="24" fillId="0" borderId="0" xfId="0" applyNumberFormat="1" applyFont="1" applyAlignment="1">
      <alignment horizontal="center" vertical="center"/>
    </xf>
    <xf numFmtId="3" fontId="24" fillId="0" borderId="0" xfId="0" applyNumberFormat="1" applyFont="1" applyBorder="1" applyAlignment="1">
      <alignment horizontal="center" vertical="center"/>
    </xf>
    <xf numFmtId="165" fontId="65" fillId="0" borderId="0" xfId="0" applyNumberFormat="1" applyFont="1" applyAlignment="1">
      <alignment horizontal="center"/>
    </xf>
    <xf numFmtId="0" fontId="65" fillId="0" borderId="0" xfId="0" applyFont="1" applyAlignment="1">
      <alignment vertical="center"/>
    </xf>
    <xf numFmtId="3" fontId="65" fillId="2" borderId="0" xfId="0" applyNumberFormat="1" applyFont="1" applyFill="1" applyAlignment="1">
      <alignment horizontal="center"/>
    </xf>
    <xf numFmtId="3" fontId="65" fillId="2" borderId="0" xfId="0" applyNumberFormat="1" applyFont="1" applyFill="1" applyBorder="1" applyAlignment="1">
      <alignment horizontal="center"/>
    </xf>
    <xf numFmtId="165" fontId="65" fillId="0" borderId="0" xfId="0" applyNumberFormat="1" applyFont="1" applyAlignment="1">
      <alignment horizontal="center" vertical="center"/>
    </xf>
    <xf numFmtId="0" fontId="41" fillId="0" borderId="0" xfId="0" applyFont="1" applyAlignment="1">
      <alignment vertical="center"/>
    </xf>
    <xf numFmtId="0" fontId="67" fillId="0" borderId="0" xfId="0" applyFont="1"/>
    <xf numFmtId="0" fontId="67" fillId="0" borderId="0" xfId="0" applyFont="1" applyAlignment="1"/>
    <xf numFmtId="0" fontId="68" fillId="0" borderId="0" xfId="0" applyFont="1" applyAlignment="1">
      <alignment vertical="center" wrapText="1"/>
    </xf>
    <xf numFmtId="0" fontId="0" fillId="2" borderId="0" xfId="0" applyFont="1" applyFill="1" applyAlignment="1">
      <alignment horizontal="center"/>
    </xf>
    <xf numFmtId="0" fontId="69" fillId="0" borderId="0" xfId="0" applyFont="1" applyAlignment="1">
      <alignment vertical="center"/>
    </xf>
    <xf numFmtId="0" fontId="61" fillId="0" borderId="0" xfId="0" applyFont="1" applyFill="1" applyAlignment="1">
      <alignment vertical="center" wrapText="1"/>
    </xf>
    <xf numFmtId="0" fontId="70" fillId="0" borderId="0" xfId="0" applyFont="1" applyAlignment="1"/>
    <xf numFmtId="0" fontId="61" fillId="0" borderId="0" xfId="0" applyFont="1" applyBorder="1" applyAlignment="1">
      <alignment vertical="center" wrapText="1"/>
    </xf>
    <xf numFmtId="0" fontId="68" fillId="0" borderId="0" xfId="0" applyFont="1" applyBorder="1" applyAlignment="1">
      <alignment vertical="center" wrapText="1"/>
    </xf>
    <xf numFmtId="0" fontId="24" fillId="0" borderId="0" xfId="0" applyFont="1" applyBorder="1" applyAlignment="1">
      <alignment vertical="center"/>
    </xf>
    <xf numFmtId="0" fontId="0" fillId="0" borderId="0" xfId="0" applyFont="1" applyBorder="1"/>
    <xf numFmtId="0" fontId="1" fillId="0" borderId="0" xfId="27" applyBorder="1"/>
    <xf numFmtId="0" fontId="0" fillId="0" borderId="0" xfId="0" applyFont="1" applyBorder="1" applyAlignment="1"/>
    <xf numFmtId="0" fontId="32" fillId="0" borderId="0" xfId="0" applyFont="1" applyAlignment="1">
      <alignment vertical="center"/>
    </xf>
    <xf numFmtId="0" fontId="74" fillId="0" borderId="0" xfId="0" applyFont="1" applyAlignment="1"/>
    <xf numFmtId="0" fontId="38" fillId="0" borderId="0" xfId="0" applyFont="1" applyAlignment="1"/>
    <xf numFmtId="0" fontId="76" fillId="0" borderId="0" xfId="0" applyFont="1" applyAlignment="1">
      <alignment horizontal="left"/>
    </xf>
    <xf numFmtId="0" fontId="77" fillId="10" borderId="0" xfId="0" applyFont="1" applyFill="1" applyAlignment="1">
      <alignment horizontal="left"/>
    </xf>
    <xf numFmtId="0" fontId="37" fillId="12" borderId="0" xfId="0" applyFont="1" applyFill="1" applyAlignment="1">
      <alignment horizontal="left"/>
    </xf>
    <xf numFmtId="0" fontId="35" fillId="6" borderId="0" xfId="0" applyFont="1" applyFill="1" applyAlignment="1">
      <alignment horizontal="left"/>
    </xf>
    <xf numFmtId="0" fontId="0" fillId="7" borderId="0" xfId="0" applyFont="1" applyFill="1"/>
    <xf numFmtId="0" fontId="0" fillId="0" borderId="0" xfId="0" applyFont="1"/>
    <xf numFmtId="0" fontId="0" fillId="6" borderId="0" xfId="0" applyFont="1" applyFill="1"/>
    <xf numFmtId="0" fontId="0" fillId="0" borderId="0" xfId="0" applyFont="1" applyAlignment="1">
      <alignment horizontal="left" wrapText="1"/>
    </xf>
    <xf numFmtId="0" fontId="33" fillId="7" borderId="0" xfId="0" applyFont="1" applyFill="1" applyAlignment="1"/>
    <xf numFmtId="0" fontId="75" fillId="0" borderId="0" xfId="0" applyFont="1"/>
    <xf numFmtId="0" fontId="75" fillId="2" borderId="0" xfId="0" applyFont="1" applyFill="1"/>
    <xf numFmtId="0" fontId="69" fillId="2" borderId="0" xfId="0" applyFont="1" applyFill="1" applyAlignment="1"/>
    <xf numFmtId="0" fontId="35" fillId="7" borderId="0" xfId="0" applyFont="1" applyFill="1" applyAlignment="1"/>
    <xf numFmtId="0" fontId="26" fillId="6" borderId="0" xfId="0" applyFont="1" applyFill="1"/>
    <xf numFmtId="0" fontId="26" fillId="7" borderId="0" xfId="0" applyFont="1" applyFill="1"/>
    <xf numFmtId="0" fontId="26" fillId="7" borderId="12" xfId="0" applyFont="1" applyFill="1" applyBorder="1"/>
    <xf numFmtId="0" fontId="31" fillId="6" borderId="0" xfId="0" applyFont="1" applyFill="1" applyAlignment="1"/>
    <xf numFmtId="0" fontId="31" fillId="7" borderId="0" xfId="0" applyFont="1" applyFill="1" applyAlignment="1"/>
    <xf numFmtId="0" fontId="0" fillId="0" borderId="0" xfId="0" applyFont="1" applyAlignment="1">
      <alignment vertical="center"/>
    </xf>
    <xf numFmtId="0" fontId="0" fillId="0" borderId="20" xfId="0" applyFont="1" applyBorder="1" applyAlignment="1">
      <alignment vertical="center"/>
    </xf>
    <xf numFmtId="0" fontId="48" fillId="7" borderId="0" xfId="0" applyFont="1" applyFill="1" applyAlignment="1"/>
    <xf numFmtId="0" fontId="35" fillId="6" borderId="0" xfId="0" applyFont="1" applyFill="1" applyAlignment="1"/>
    <xf numFmtId="0" fontId="0" fillId="6" borderId="0" xfId="0" applyFont="1" applyFill="1"/>
    <xf numFmtId="0" fontId="0" fillId="7" borderId="0" xfId="0" applyFont="1" applyFill="1"/>
    <xf numFmtId="0" fontId="0" fillId="6" borderId="0" xfId="0" applyFill="1" applyAlignment="1">
      <alignment wrapText="1"/>
    </xf>
    <xf numFmtId="0" fontId="0" fillId="6" borderId="0" xfId="0" applyFill="1"/>
    <xf numFmtId="0" fontId="0" fillId="7" borderId="0" xfId="0" applyFill="1"/>
    <xf numFmtId="0" fontId="0" fillId="6" borderId="0" xfId="0" applyFont="1" applyFill="1" applyAlignment="1"/>
    <xf numFmtId="0" fontId="0" fillId="7" borderId="0" xfId="0" applyFont="1" applyFill="1" applyAlignment="1"/>
    <xf numFmtId="0" fontId="0" fillId="0" borderId="0" xfId="0" applyFont="1" applyAlignment="1">
      <alignment horizontal="center" vertical="center"/>
    </xf>
    <xf numFmtId="0" fontId="0" fillId="6" borderId="0" xfId="0" applyFont="1" applyFill="1" applyAlignment="1">
      <alignment horizontal="center" vertical="center"/>
    </xf>
    <xf numFmtId="0" fontId="0" fillId="7" borderId="0" xfId="0" applyFont="1" applyFill="1" applyAlignment="1">
      <alignment horizontal="center" vertical="center"/>
    </xf>
    <xf numFmtId="0" fontId="36" fillId="0" borderId="20" xfId="0" applyFont="1" applyBorder="1" applyAlignment="1">
      <alignment horizontal="left"/>
    </xf>
    <xf numFmtId="0" fontId="35" fillId="0" borderId="0" xfId="0" applyFont="1" applyBorder="1" applyAlignment="1">
      <alignment horizontal="left"/>
    </xf>
    <xf numFmtId="0" fontId="76" fillId="0" borderId="0" xfId="0" applyFont="1" applyBorder="1" applyAlignment="1">
      <alignment horizontal="left"/>
    </xf>
    <xf numFmtId="0" fontId="77" fillId="10" borderId="0" xfId="0" applyFont="1" applyFill="1" applyBorder="1" applyAlignment="1">
      <alignment horizontal="left"/>
    </xf>
    <xf numFmtId="0" fontId="35" fillId="0" borderId="0" xfId="0" applyFont="1" applyFill="1" applyBorder="1" applyAlignment="1">
      <alignment horizontal="left"/>
    </xf>
    <xf numFmtId="0" fontId="37" fillId="12" borderId="0" xfId="0" applyFont="1" applyFill="1" applyBorder="1" applyAlignment="1">
      <alignment horizontal="left"/>
    </xf>
    <xf numFmtId="0" fontId="35" fillId="6" borderId="0" xfId="0" applyFont="1" applyFill="1" applyBorder="1" applyAlignment="1">
      <alignment horizontal="left"/>
    </xf>
    <xf numFmtId="0" fontId="36" fillId="0" borderId="0" xfId="0" applyFont="1" applyBorder="1" applyAlignment="1">
      <alignment horizontal="left"/>
    </xf>
    <xf numFmtId="0" fontId="36" fillId="0" borderId="0" xfId="0" applyFont="1" applyBorder="1" applyAlignment="1">
      <alignment horizontal="center"/>
    </xf>
    <xf numFmtId="0" fontId="88" fillId="2" borderId="0" xfId="0" applyFont="1" applyFill="1" applyAlignment="1">
      <alignment vertical="center"/>
    </xf>
    <xf numFmtId="0" fontId="89" fillId="0" borderId="0" xfId="0" applyFont="1" applyAlignment="1"/>
    <xf numFmtId="0" fontId="89" fillId="0" borderId="0" xfId="0" applyFont="1"/>
    <xf numFmtId="0" fontId="88" fillId="0" borderId="0" xfId="0" applyFont="1" applyAlignment="1"/>
    <xf numFmtId="0" fontId="91" fillId="0" borderId="0" xfId="0" applyFont="1" applyAlignment="1">
      <alignment vertical="center"/>
    </xf>
    <xf numFmtId="165" fontId="89" fillId="0" borderId="0" xfId="0" applyNumberFormat="1" applyFont="1"/>
    <xf numFmtId="0" fontId="69" fillId="0" borderId="0" xfId="0" applyFont="1" applyAlignment="1"/>
    <xf numFmtId="3" fontId="93" fillId="2" borderId="0" xfId="16" applyNumberFormat="1" applyFont="1" applyFill="1" applyBorder="1" applyAlignment="1">
      <alignment horizontal="center" vertical="center"/>
    </xf>
    <xf numFmtId="0" fontId="69" fillId="0" borderId="0" xfId="0" applyFont="1" applyAlignment="1">
      <alignment horizontal="center" vertical="center"/>
    </xf>
    <xf numFmtId="3" fontId="36" fillId="0" borderId="0" xfId="0" applyNumberFormat="1" applyFont="1" applyBorder="1" applyAlignment="1">
      <alignment horizontal="center"/>
    </xf>
    <xf numFmtId="3" fontId="36" fillId="0" borderId="0" xfId="0" applyNumberFormat="1" applyFont="1" applyAlignment="1">
      <alignment horizontal="center"/>
    </xf>
    <xf numFmtId="0" fontId="69" fillId="2" borderId="0" xfId="0" applyFont="1" applyFill="1" applyAlignment="1">
      <alignment horizontal="left"/>
    </xf>
    <xf numFmtId="0" fontId="74" fillId="0" borderId="0" xfId="0" applyFont="1" applyBorder="1" applyAlignment="1">
      <alignment vertical="center"/>
    </xf>
    <xf numFmtId="0" fontId="54" fillId="0" borderId="0" xfId="0" applyFont="1" applyAlignment="1">
      <alignment vertical="center"/>
    </xf>
    <xf numFmtId="0" fontId="90" fillId="0" borderId="0" xfId="0" applyFont="1" applyAlignment="1">
      <alignment vertical="center"/>
    </xf>
    <xf numFmtId="0" fontId="69" fillId="0" borderId="0" xfId="0" applyFont="1" applyBorder="1" applyAlignment="1"/>
    <xf numFmtId="0" fontId="100" fillId="0" borderId="0" xfId="0" applyFont="1"/>
    <xf numFmtId="0" fontId="36" fillId="0" borderId="0" xfId="0" applyFont="1" applyBorder="1" applyAlignment="1">
      <alignment horizontal="left" vertical="center"/>
    </xf>
    <xf numFmtId="0" fontId="102" fillId="0" borderId="26" xfId="0" applyFont="1" applyBorder="1" applyAlignment="1">
      <alignment horizontal="left" vertical="center" indent="1"/>
    </xf>
    <xf numFmtId="0" fontId="55" fillId="0" borderId="26" xfId="0" applyFont="1" applyFill="1" applyBorder="1" applyAlignment="1">
      <alignment horizontal="left" vertical="center" wrapText="1"/>
    </xf>
    <xf numFmtId="0" fontId="103" fillId="0" borderId="27" xfId="0" applyFont="1" applyBorder="1" applyAlignment="1">
      <alignment horizontal="left" vertical="center" indent="1"/>
    </xf>
    <xf numFmtId="0" fontId="55" fillId="0" borderId="27" xfId="0" applyFont="1" applyFill="1" applyBorder="1" applyAlignment="1">
      <alignment horizontal="left" vertical="center" wrapText="1"/>
    </xf>
    <xf numFmtId="0" fontId="102" fillId="0" borderId="27" xfId="0" applyFont="1" applyBorder="1" applyAlignment="1">
      <alignment horizontal="left" vertical="center" indent="1"/>
    </xf>
    <xf numFmtId="0" fontId="55" fillId="0" borderId="27" xfId="17" applyFont="1" applyFill="1" applyBorder="1" applyAlignment="1">
      <alignment horizontal="left" vertical="center" wrapText="1"/>
    </xf>
    <xf numFmtId="0" fontId="102" fillId="0" borderId="28" xfId="0" applyFont="1" applyBorder="1" applyAlignment="1">
      <alignment horizontal="left" vertical="center" indent="1"/>
    </xf>
    <xf numFmtId="0" fontId="55" fillId="0" borderId="28" xfId="0" applyFont="1" applyFill="1" applyBorder="1" applyAlignment="1">
      <alignment horizontal="left" vertical="center" wrapText="1"/>
    </xf>
    <xf numFmtId="0" fontId="36" fillId="0" borderId="0" xfId="0" applyFont="1" applyBorder="1" applyAlignment="1">
      <alignment horizontal="left" vertical="center" indent="1"/>
    </xf>
    <xf numFmtId="0" fontId="104" fillId="0" borderId="0" xfId="0" applyFont="1" applyBorder="1" applyAlignment="1">
      <alignment horizontal="left" vertical="center" wrapText="1"/>
    </xf>
    <xf numFmtId="0" fontId="106" fillId="0" borderId="0" xfId="0" applyFont="1" applyAlignment="1">
      <alignment horizontal="left"/>
    </xf>
    <xf numFmtId="0" fontId="106" fillId="0" borderId="0" xfId="0" applyFont="1" applyAlignment="1">
      <alignment horizontal="left" wrapText="1"/>
    </xf>
    <xf numFmtId="0" fontId="105" fillId="0" borderId="0" xfId="0" applyFont="1"/>
    <xf numFmtId="0" fontId="56" fillId="2" borderId="0" xfId="0" applyFont="1" applyFill="1" applyBorder="1" applyAlignment="1"/>
    <xf numFmtId="0" fontId="106" fillId="0" borderId="0" xfId="0" applyFont="1" applyAlignment="1"/>
    <xf numFmtId="0" fontId="105" fillId="0" borderId="0" xfId="0" applyFont="1" applyAlignment="1"/>
    <xf numFmtId="0" fontId="110" fillId="10" borderId="0" xfId="0" applyFont="1" applyFill="1"/>
    <xf numFmtId="0" fontId="54" fillId="0" borderId="0" xfId="0" applyFont="1" applyAlignment="1"/>
    <xf numFmtId="0" fontId="53" fillId="0" borderId="0" xfId="0" applyFont="1" applyAlignment="1">
      <alignment vertical="top"/>
    </xf>
    <xf numFmtId="0" fontId="24" fillId="0" borderId="0" xfId="0" applyFont="1" applyAlignment="1">
      <alignment vertical="top"/>
    </xf>
    <xf numFmtId="0" fontId="55" fillId="0" borderId="0" xfId="0" applyFont="1" applyAlignment="1"/>
    <xf numFmtId="165" fontId="0" fillId="0" borderId="0" xfId="0" applyNumberFormat="1" applyFont="1" applyAlignment="1">
      <alignment vertical="top"/>
    </xf>
    <xf numFmtId="0" fontId="0" fillId="0" borderId="0" xfId="0" applyFont="1" applyAlignment="1">
      <alignment vertical="top"/>
    </xf>
    <xf numFmtId="165" fontId="0" fillId="0" borderId="0" xfId="0" applyNumberFormat="1" applyFont="1" applyAlignment="1"/>
    <xf numFmtId="0" fontId="66" fillId="2" borderId="0" xfId="0" applyFont="1" applyFill="1" applyAlignment="1">
      <alignment horizontal="left" vertical="top"/>
    </xf>
    <xf numFmtId="0" fontId="34" fillId="2" borderId="0" xfId="0" applyFont="1" applyFill="1" applyAlignment="1">
      <alignment horizontal="left" vertical="top"/>
    </xf>
    <xf numFmtId="0" fontId="0" fillId="2" borderId="0" xfId="0" applyFont="1" applyFill="1" applyAlignment="1">
      <alignment vertical="top"/>
    </xf>
    <xf numFmtId="0" fontId="0" fillId="0" borderId="0" xfId="0" applyFont="1" applyBorder="1" applyAlignment="1">
      <alignment vertical="top"/>
    </xf>
    <xf numFmtId="0" fontId="116" fillId="2" borderId="0" xfId="0" applyFont="1" applyFill="1" applyAlignment="1">
      <alignment horizontal="left" vertical="top"/>
    </xf>
    <xf numFmtId="0" fontId="74" fillId="0" borderId="0" xfId="0" applyFont="1" applyAlignment="1">
      <alignment horizontal="left" indent="1"/>
    </xf>
    <xf numFmtId="0" fontId="110" fillId="0" borderId="0" xfId="0" applyFont="1"/>
    <xf numFmtId="0" fontId="104" fillId="0" borderId="0" xfId="0" applyFont="1" applyAlignment="1">
      <alignment vertical="center"/>
    </xf>
    <xf numFmtId="0" fontId="123" fillId="0" borderId="0" xfId="0" applyFont="1" applyAlignment="1">
      <alignment vertical="center"/>
    </xf>
    <xf numFmtId="0" fontId="69" fillId="0" borderId="0" xfId="0" applyFont="1" applyAlignment="1">
      <alignment horizontal="left" vertical="center" indent="1"/>
    </xf>
    <xf numFmtId="0" fontId="33" fillId="0" borderId="0" xfId="0" applyFont="1" applyFill="1" applyAlignment="1">
      <alignment vertical="center" wrapText="1"/>
    </xf>
    <xf numFmtId="0" fontId="33" fillId="0" borderId="0" xfId="0" applyFont="1" applyAlignment="1">
      <alignment vertical="center" wrapText="1"/>
    </xf>
    <xf numFmtId="0" fontId="5" fillId="0" borderId="0" xfId="0" applyFont="1" applyFill="1" applyAlignment="1">
      <alignment wrapText="1"/>
    </xf>
    <xf numFmtId="0" fontId="5" fillId="0" borderId="0" xfId="0" applyFont="1" applyAlignment="1">
      <alignment wrapText="1"/>
    </xf>
    <xf numFmtId="0" fontId="35" fillId="0" borderId="0" xfId="0" applyFont="1" applyFill="1" applyAlignment="1">
      <alignment wrapText="1"/>
    </xf>
    <xf numFmtId="0" fontId="35" fillId="0" borderId="0" xfId="0" applyFont="1" applyAlignment="1">
      <alignment wrapText="1"/>
    </xf>
    <xf numFmtId="0" fontId="35" fillId="6" borderId="0" xfId="0" applyFont="1" applyFill="1" applyAlignment="1">
      <alignment wrapText="1"/>
    </xf>
    <xf numFmtId="0" fontId="35" fillId="7" borderId="0" xfId="0" applyFont="1" applyFill="1" applyAlignment="1">
      <alignment wrapText="1"/>
    </xf>
    <xf numFmtId="0" fontId="37" fillId="0" borderId="0" xfId="0" applyFont="1" applyFill="1" applyAlignment="1">
      <alignment wrapText="1"/>
    </xf>
    <xf numFmtId="0" fontId="37" fillId="0" borderId="0" xfId="0" applyFont="1" applyAlignment="1">
      <alignment wrapText="1"/>
    </xf>
    <xf numFmtId="0" fontId="0" fillId="0" borderId="0" xfId="0" applyFont="1" applyAlignment="1">
      <alignment wrapText="1"/>
    </xf>
    <xf numFmtId="0" fontId="36" fillId="0" borderId="0" xfId="0" applyFont="1" applyFill="1" applyAlignment="1">
      <alignment vertical="center" wrapText="1"/>
    </xf>
    <xf numFmtId="0" fontId="104" fillId="0" borderId="0" xfId="0" applyFont="1" applyFill="1" applyAlignment="1">
      <alignment vertical="center" wrapText="1"/>
    </xf>
    <xf numFmtId="0" fontId="104" fillId="11" borderId="0" xfId="0" applyFont="1" applyFill="1" applyAlignment="1">
      <alignment vertical="center" wrapText="1"/>
    </xf>
    <xf numFmtId="0" fontId="124" fillId="0" borderId="0" xfId="0" applyFont="1" applyFill="1" applyAlignment="1">
      <alignment wrapText="1"/>
    </xf>
    <xf numFmtId="0" fontId="124" fillId="0" borderId="0" xfId="0" applyFont="1" applyAlignment="1">
      <alignment wrapText="1"/>
    </xf>
    <xf numFmtId="0" fontId="36" fillId="0" borderId="0" xfId="0" applyFont="1" applyAlignment="1">
      <alignment wrapText="1"/>
    </xf>
    <xf numFmtId="0" fontId="36" fillId="0" borderId="0" xfId="0" applyFont="1" applyAlignment="1">
      <alignment horizontal="left" wrapText="1"/>
    </xf>
    <xf numFmtId="0" fontId="66" fillId="0" borderId="0" xfId="0" applyFont="1" applyAlignment="1">
      <alignment horizontal="left" vertical="top" wrapText="1"/>
    </xf>
    <xf numFmtId="0" fontId="25" fillId="0" borderId="0" xfId="0" applyFont="1" applyBorder="1" applyAlignment="1">
      <alignment vertical="center"/>
    </xf>
    <xf numFmtId="0" fontId="36" fillId="0" borderId="0" xfId="0" applyFont="1" applyBorder="1"/>
    <xf numFmtId="0" fontId="25" fillId="0" borderId="0" xfId="0" applyFont="1" applyAlignment="1">
      <alignment horizontal="center"/>
    </xf>
    <xf numFmtId="0" fontId="94" fillId="0" borderId="0" xfId="0" applyFont="1" applyAlignment="1">
      <alignment vertical="center"/>
    </xf>
    <xf numFmtId="0" fontId="127" fillId="0" borderId="0" xfId="0" applyFont="1" applyAlignment="1">
      <alignment horizontal="left" indent="1"/>
    </xf>
    <xf numFmtId="0" fontId="62" fillId="0" borderId="0" xfId="0" applyFont="1" applyAlignment="1">
      <alignment horizontal="left" indent="1"/>
    </xf>
    <xf numFmtId="0" fontId="35" fillId="0" borderId="21" xfId="0" applyFont="1" applyBorder="1" applyAlignment="1">
      <alignment horizontal="center"/>
    </xf>
    <xf numFmtId="3" fontId="35" fillId="0" borderId="22" xfId="0" applyNumberFormat="1" applyFont="1" applyBorder="1" applyAlignment="1">
      <alignment horizontal="center"/>
    </xf>
    <xf numFmtId="0" fontId="35" fillId="7" borderId="0" xfId="0" applyFont="1" applyFill="1" applyAlignment="1">
      <alignment vertical="center"/>
    </xf>
    <xf numFmtId="0" fontId="0" fillId="0" borderId="0" xfId="0" applyAlignment="1">
      <alignment vertical="top"/>
    </xf>
    <xf numFmtId="0" fontId="131" fillId="0" borderId="0" xfId="0" applyFont="1" applyAlignment="1">
      <alignment vertical="center"/>
    </xf>
    <xf numFmtId="0" fontId="9" fillId="0" borderId="0" xfId="0" applyFont="1" applyAlignment="1">
      <alignment horizontal="left" indent="1"/>
    </xf>
    <xf numFmtId="0" fontId="132" fillId="0" borderId="0" xfId="0" applyFont="1" applyBorder="1" applyAlignment="1">
      <alignment horizontal="left" indent="1"/>
    </xf>
    <xf numFmtId="0" fontId="133" fillId="0" borderId="0" xfId="0" applyFont="1" applyBorder="1" applyAlignment="1">
      <alignment horizontal="left" indent="1"/>
    </xf>
    <xf numFmtId="0" fontId="86" fillId="2" borderId="0" xfId="0" applyFont="1" applyFill="1" applyBorder="1" applyAlignment="1">
      <alignment horizontal="center" wrapText="1"/>
    </xf>
    <xf numFmtId="0" fontId="36" fillId="2" borderId="0" xfId="0" applyFont="1" applyFill="1" applyAlignment="1">
      <alignment wrapText="1"/>
    </xf>
    <xf numFmtId="0" fontId="0" fillId="2" borderId="0" xfId="0" applyFont="1" applyFill="1" applyAlignment="1">
      <alignment wrapText="1"/>
    </xf>
    <xf numFmtId="0" fontId="126" fillId="0" borderId="0" xfId="0" applyFont="1" applyAlignment="1">
      <alignment vertical="center"/>
    </xf>
    <xf numFmtId="0" fontId="8" fillId="0" borderId="0" xfId="31" applyFont="1"/>
    <xf numFmtId="3" fontId="129" fillId="15" borderId="29" xfId="0" applyNumberFormat="1" applyFont="1" applyFill="1" applyBorder="1" applyAlignment="1">
      <alignment horizontal="center" vertical="center"/>
    </xf>
    <xf numFmtId="3" fontId="129" fillId="16" borderId="29" xfId="0" applyNumberFormat="1" applyFont="1" applyFill="1" applyBorder="1" applyAlignment="1">
      <alignment horizontal="center" vertical="center"/>
    </xf>
    <xf numFmtId="3" fontId="129" fillId="3" borderId="29" xfId="0" applyNumberFormat="1" applyFont="1" applyFill="1" applyBorder="1" applyAlignment="1">
      <alignment horizontal="center" vertical="center"/>
    </xf>
    <xf numFmtId="3" fontId="129" fillId="17" borderId="29" xfId="0" applyNumberFormat="1" applyFont="1" applyFill="1" applyBorder="1" applyAlignment="1">
      <alignment horizontal="center" vertical="center"/>
    </xf>
    <xf numFmtId="3" fontId="129" fillId="18" borderId="29" xfId="0" applyNumberFormat="1" applyFont="1" applyFill="1" applyBorder="1" applyAlignment="1">
      <alignment horizontal="center" vertical="center"/>
    </xf>
    <xf numFmtId="3" fontId="129" fillId="6" borderId="29" xfId="0" applyNumberFormat="1" applyFont="1" applyFill="1" applyBorder="1" applyAlignment="1">
      <alignment horizontal="center" vertical="center"/>
    </xf>
    <xf numFmtId="3" fontId="45" fillId="10" borderId="29" xfId="0" applyNumberFormat="1" applyFont="1" applyFill="1" applyBorder="1" applyAlignment="1">
      <alignment horizontal="center" vertical="center"/>
    </xf>
    <xf numFmtId="3" fontId="45" fillId="14" borderId="29" xfId="0" applyNumberFormat="1" applyFont="1" applyFill="1" applyBorder="1" applyAlignment="1">
      <alignment horizontal="center" vertical="center"/>
    </xf>
    <xf numFmtId="3" fontId="45" fillId="8" borderId="29" xfId="0" applyNumberFormat="1" applyFont="1" applyFill="1" applyBorder="1" applyAlignment="1">
      <alignment horizontal="center" vertical="center"/>
    </xf>
    <xf numFmtId="0" fontId="73" fillId="8" borderId="29" xfId="0" applyFont="1" applyFill="1" applyBorder="1" applyAlignment="1">
      <alignment vertical="center" wrapText="1"/>
    </xf>
    <xf numFmtId="0" fontId="115" fillId="10" borderId="29" xfId="0" applyFont="1" applyFill="1" applyBorder="1" applyAlignment="1">
      <alignment horizontal="center" vertical="center" wrapText="1"/>
    </xf>
    <xf numFmtId="0" fontId="115" fillId="14" borderId="29" xfId="0" applyFont="1" applyFill="1" applyBorder="1" applyAlignment="1">
      <alignment horizontal="center" vertical="center" wrapText="1"/>
    </xf>
    <xf numFmtId="0" fontId="115" fillId="8" borderId="29" xfId="0" applyFont="1" applyFill="1" applyBorder="1" applyAlignment="1">
      <alignment horizontal="center" vertical="center" wrapText="1"/>
    </xf>
    <xf numFmtId="0" fontId="9" fillId="0" borderId="0" xfId="31" applyFont="1" applyAlignment="1">
      <alignment vertical="center"/>
    </xf>
    <xf numFmtId="0" fontId="31" fillId="2" borderId="0" xfId="0" applyFont="1" applyFill="1" applyAlignment="1">
      <alignment vertical="center"/>
    </xf>
    <xf numFmtId="0" fontId="85" fillId="8" borderId="29" xfId="0" applyFont="1" applyFill="1" applyBorder="1" applyAlignment="1">
      <alignment horizontal="left" vertical="center" wrapText="1" indent="1"/>
    </xf>
    <xf numFmtId="0" fontId="48" fillId="6" borderId="29" xfId="0" applyFont="1" applyFill="1" applyBorder="1" applyAlignment="1">
      <alignment horizontal="left" vertical="center" wrapText="1" indent="1"/>
    </xf>
    <xf numFmtId="0" fontId="129" fillId="6" borderId="29" xfId="0" applyFont="1" applyFill="1" applyBorder="1" applyAlignment="1">
      <alignment horizontal="left" vertical="center" wrapText="1" indent="1"/>
    </xf>
    <xf numFmtId="0" fontId="33" fillId="6" borderId="29" xfId="0" applyFont="1" applyFill="1" applyBorder="1" applyAlignment="1">
      <alignment horizontal="left" vertical="center" wrapText="1" indent="1"/>
    </xf>
    <xf numFmtId="0" fontId="137" fillId="6" borderId="29" xfId="0" applyFont="1" applyFill="1" applyBorder="1" applyAlignment="1">
      <alignment horizontal="left" vertical="center" wrapText="1" indent="1"/>
    </xf>
    <xf numFmtId="0" fontId="141" fillId="0" borderId="0" xfId="0" applyFont="1" applyAlignment="1">
      <alignment horizontal="left" indent="1"/>
    </xf>
    <xf numFmtId="0" fontId="115" fillId="20" borderId="29" xfId="0" applyFont="1" applyFill="1" applyBorder="1" applyAlignment="1">
      <alignment horizontal="center" vertical="center" wrapText="1"/>
    </xf>
    <xf numFmtId="3" fontId="45" fillId="20" borderId="29" xfId="0" applyNumberFormat="1" applyFont="1" applyFill="1" applyBorder="1" applyAlignment="1">
      <alignment horizontal="center" vertical="center"/>
    </xf>
    <xf numFmtId="0" fontId="0" fillId="0" borderId="0" xfId="0" applyFont="1" applyFill="1" applyAlignment="1">
      <alignment vertical="center"/>
    </xf>
    <xf numFmtId="0" fontId="36" fillId="6" borderId="0" xfId="0" applyFont="1" applyFill="1" applyAlignment="1">
      <alignment vertical="center"/>
    </xf>
    <xf numFmtId="0" fontId="80" fillId="0" borderId="0" xfId="0" applyFont="1" applyFill="1" applyAlignment="1">
      <alignment vertical="center"/>
    </xf>
    <xf numFmtId="0" fontId="84" fillId="6" borderId="0" xfId="0" applyFont="1" applyFill="1" applyAlignment="1">
      <alignment vertical="center"/>
    </xf>
    <xf numFmtId="3" fontId="129" fillId="4" borderId="29" xfId="0" applyNumberFormat="1" applyFont="1" applyFill="1" applyBorder="1" applyAlignment="1">
      <alignment horizontal="center" vertical="center"/>
    </xf>
    <xf numFmtId="0" fontId="74" fillId="0" borderId="0" xfId="0" applyFont="1" applyAlignment="1">
      <alignment horizontal="left" indent="1"/>
    </xf>
    <xf numFmtId="0" fontId="147" fillId="0" borderId="0" xfId="0" applyFont="1" applyAlignment="1">
      <alignment horizontal="center" vertical="center"/>
    </xf>
    <xf numFmtId="0" fontId="147" fillId="0" borderId="0" xfId="0" applyFont="1" applyAlignment="1"/>
    <xf numFmtId="0" fontId="126" fillId="0" borderId="0" xfId="0" applyFont="1"/>
    <xf numFmtId="0" fontId="148" fillId="0" borderId="0" xfId="0" applyFont="1" applyAlignment="1">
      <alignment vertical="center"/>
    </xf>
    <xf numFmtId="0" fontId="149" fillId="0" borderId="0" xfId="0" applyFont="1" applyAlignment="1">
      <alignment vertical="center"/>
    </xf>
    <xf numFmtId="0" fontId="150" fillId="0" borderId="0" xfId="0" applyFont="1" applyAlignment="1"/>
    <xf numFmtId="0" fontId="151" fillId="0" borderId="0" xfId="0" applyFont="1" applyBorder="1" applyAlignment="1">
      <alignment vertical="center" wrapText="1"/>
    </xf>
    <xf numFmtId="0" fontId="99" fillId="2" borderId="0" xfId="0" applyFont="1" applyFill="1" applyBorder="1" applyAlignment="1">
      <alignment horizontal="left" wrapText="1"/>
    </xf>
    <xf numFmtId="0" fontId="126" fillId="2" borderId="0" xfId="0" applyFont="1" applyFill="1" applyAlignment="1">
      <alignment wrapText="1"/>
    </xf>
    <xf numFmtId="0" fontId="126" fillId="0" borderId="0" xfId="0" applyFont="1" applyAlignment="1">
      <alignment wrapText="1"/>
    </xf>
    <xf numFmtId="0" fontId="152" fillId="0" borderId="0" xfId="0" applyFont="1" applyAlignment="1">
      <alignment horizontal="left" vertical="center" indent="1"/>
    </xf>
    <xf numFmtId="0" fontId="126" fillId="0" borderId="0" xfId="0" applyFont="1" applyAlignment="1"/>
    <xf numFmtId="0" fontId="153" fillId="0" borderId="0" xfId="0" applyFont="1" applyBorder="1" applyAlignment="1">
      <alignment horizontal="left"/>
    </xf>
    <xf numFmtId="0" fontId="153" fillId="0" borderId="0" xfId="0" applyFont="1" applyAlignment="1">
      <alignment horizontal="left"/>
    </xf>
    <xf numFmtId="0" fontId="153" fillId="0" borderId="0" xfId="0" applyFont="1" applyAlignment="1">
      <alignment vertical="center"/>
    </xf>
    <xf numFmtId="0" fontId="110" fillId="0" borderId="0" xfId="0" applyFont="1" applyFill="1" applyAlignment="1">
      <alignment wrapText="1"/>
    </xf>
    <xf numFmtId="0" fontId="110" fillId="0" borderId="0" xfId="0" applyFont="1" applyAlignment="1">
      <alignment wrapText="1"/>
    </xf>
    <xf numFmtId="0" fontId="154" fillId="0" borderId="0" xfId="0" applyFont="1" applyAlignment="1">
      <alignment vertical="center" wrapText="1"/>
    </xf>
    <xf numFmtId="0" fontId="110" fillId="0" borderId="0" xfId="0" applyFont="1" applyAlignment="1"/>
    <xf numFmtId="0" fontId="126" fillId="0" borderId="0" xfId="0" applyFont="1" applyFill="1"/>
    <xf numFmtId="0" fontId="110" fillId="9" borderId="0" xfId="0" applyFont="1" applyFill="1" applyBorder="1"/>
    <xf numFmtId="0" fontId="110" fillId="9" borderId="11" xfId="0" applyFont="1" applyFill="1" applyBorder="1"/>
    <xf numFmtId="0" fontId="101" fillId="0" borderId="0" xfId="0" applyFont="1" applyAlignment="1">
      <alignment horizontal="left" vertical="center" wrapText="1"/>
    </xf>
    <xf numFmtId="0" fontId="99" fillId="19" borderId="0" xfId="0" applyFont="1" applyFill="1" applyBorder="1" applyAlignment="1">
      <alignment horizontal="left" vertical="center" wrapText="1" indent="1"/>
    </xf>
    <xf numFmtId="0" fontId="16" fillId="0" borderId="0" xfId="0" applyFont="1" applyFill="1" applyAlignment="1">
      <alignment horizontal="left" vertical="top" wrapText="1"/>
    </xf>
    <xf numFmtId="0" fontId="105" fillId="0" borderId="0" xfId="0" applyFont="1" applyFill="1" applyAlignment="1">
      <alignment horizontal="left" vertical="top" wrapText="1"/>
    </xf>
    <xf numFmtId="0" fontId="53" fillId="0" borderId="0" xfId="0" applyFont="1" applyAlignment="1">
      <alignment horizontal="left" vertical="top"/>
    </xf>
    <xf numFmtId="0" fontId="31" fillId="0" borderId="0" xfId="0" applyFont="1"/>
    <xf numFmtId="0" fontId="99" fillId="9" borderId="0" xfId="0" applyFont="1" applyFill="1" applyBorder="1" applyAlignment="1">
      <alignment horizontal="left" vertical="center" indent="1"/>
    </xf>
    <xf numFmtId="0" fontId="58" fillId="5" borderId="0" xfId="0" applyFont="1" applyFill="1" applyBorder="1" applyAlignment="1">
      <alignment horizontal="center" vertical="center" wrapText="1"/>
    </xf>
    <xf numFmtId="0" fontId="89" fillId="0" borderId="0" xfId="0" applyFont="1" applyAlignment="1">
      <alignment horizontal="left" vertical="top" wrapText="1"/>
    </xf>
    <xf numFmtId="0" fontId="127" fillId="0" borderId="0" xfId="0" applyFont="1" applyAlignment="1">
      <alignment vertical="center" wrapText="1"/>
    </xf>
    <xf numFmtId="0" fontId="62" fillId="0" borderId="0" xfId="19" applyFont="1" applyBorder="1" applyAlignment="1">
      <alignment horizontal="left" wrapText="1"/>
    </xf>
    <xf numFmtId="0" fontId="62" fillId="2" borderId="0" xfId="19" applyFont="1" applyFill="1" applyBorder="1" applyAlignment="1">
      <alignment horizontal="left" wrapText="1"/>
    </xf>
    <xf numFmtId="0" fontId="13" fillId="4" borderId="0" xfId="25" applyFont="1" applyFill="1" applyBorder="1" applyAlignment="1">
      <alignment horizontal="center" vertical="center" wrapText="1"/>
    </xf>
    <xf numFmtId="0" fontId="125" fillId="0" borderId="0" xfId="0" applyFont="1" applyAlignment="1">
      <alignment horizontal="left" vertical="top" wrapText="1"/>
    </xf>
    <xf numFmtId="0" fontId="16" fillId="2" borderId="0" xfId="0" applyFont="1" applyFill="1" applyAlignment="1">
      <alignment horizontal="left" wrapText="1" indent="1"/>
    </xf>
    <xf numFmtId="0" fontId="62" fillId="2" borderId="0" xfId="0" applyFont="1" applyFill="1" applyAlignment="1">
      <alignment horizontal="left" wrapText="1" indent="1"/>
    </xf>
    <xf numFmtId="0" fontId="62" fillId="0" borderId="0" xfId="0" applyFont="1" applyAlignment="1">
      <alignment horizontal="left" wrapText="1" indent="1"/>
    </xf>
    <xf numFmtId="0" fontId="74" fillId="2" borderId="0" xfId="0" applyFont="1" applyFill="1" applyBorder="1" applyAlignment="1">
      <alignment horizontal="left"/>
    </xf>
    <xf numFmtId="0" fontId="74" fillId="2" borderId="0" xfId="0" applyFont="1" applyFill="1" applyAlignment="1">
      <alignment vertical="top" wrapText="1"/>
    </xf>
    <xf numFmtId="0" fontId="83" fillId="2" borderId="0" xfId="0" applyFont="1" applyFill="1" applyAlignment="1">
      <alignment horizontal="left" vertical="top"/>
    </xf>
    <xf numFmtId="0" fontId="125" fillId="2" borderId="0" xfId="0" applyFont="1" applyFill="1" applyAlignment="1">
      <alignment horizontal="left" vertical="top" wrapText="1"/>
    </xf>
    <xf numFmtId="0" fontId="74" fillId="0" borderId="0" xfId="0" applyFont="1" applyAlignment="1">
      <alignment horizontal="left" indent="1"/>
    </xf>
    <xf numFmtId="0" fontId="99" fillId="9" borderId="30" xfId="0" applyFont="1" applyFill="1" applyBorder="1" applyAlignment="1">
      <alignment horizontal="left" vertical="center" wrapText="1" indent="1"/>
    </xf>
    <xf numFmtId="0" fontId="99" fillId="9" borderId="31" xfId="0" applyFont="1" applyFill="1" applyBorder="1" applyAlignment="1">
      <alignment horizontal="left" vertical="center" wrapText="1" indent="1"/>
    </xf>
    <xf numFmtId="0" fontId="99" fillId="9" borderId="32" xfId="0" applyFont="1" applyFill="1" applyBorder="1" applyAlignment="1">
      <alignment horizontal="left" vertical="center" wrapText="1" indent="1"/>
    </xf>
    <xf numFmtId="0" fontId="138" fillId="0" borderId="23" xfId="0" applyFont="1" applyBorder="1" applyAlignment="1">
      <alignment horizontal="left" indent="1"/>
    </xf>
    <xf numFmtId="0" fontId="140" fillId="0" borderId="23" xfId="0" applyFont="1" applyBorder="1" applyAlignment="1">
      <alignment horizontal="left" indent="1"/>
    </xf>
    <xf numFmtId="0" fontId="138" fillId="0" borderId="20" xfId="0" applyFont="1" applyBorder="1" applyAlignment="1">
      <alignment horizontal="left" indent="1"/>
    </xf>
    <xf numFmtId="0" fontId="140" fillId="0" borderId="20" xfId="0" applyFont="1" applyBorder="1" applyAlignment="1">
      <alignment horizontal="left" indent="1"/>
    </xf>
    <xf numFmtId="0" fontId="57" fillId="8" borderId="29" xfId="0" applyFont="1" applyFill="1" applyBorder="1" applyAlignment="1">
      <alignment horizontal="center" vertical="center"/>
    </xf>
    <xf numFmtId="0" fontId="125" fillId="2" borderId="0" xfId="0" applyFont="1" applyFill="1" applyAlignment="1">
      <alignment vertical="top"/>
    </xf>
    <xf numFmtId="0" fontId="117" fillId="9" borderId="0" xfId="0" applyFont="1" applyFill="1" applyBorder="1" applyAlignment="1">
      <alignment horizontal="left" vertical="center" wrapText="1" indent="1"/>
    </xf>
    <xf numFmtId="0" fontId="110" fillId="0" borderId="0" xfId="0" applyFont="1" applyBorder="1" applyAlignment="1">
      <alignment horizontal="left" indent="1"/>
    </xf>
    <xf numFmtId="0" fontId="110" fillId="0" borderId="0" xfId="0" applyFont="1" applyAlignment="1">
      <alignment horizontal="left" indent="1"/>
    </xf>
    <xf numFmtId="0" fontId="117" fillId="9" borderId="33" xfId="0" applyFont="1" applyFill="1" applyBorder="1" applyAlignment="1">
      <alignment horizontal="left" vertical="center" wrapText="1" indent="1"/>
    </xf>
    <xf numFmtId="0" fontId="117" fillId="9" borderId="34" xfId="0" applyFont="1" applyFill="1" applyBorder="1" applyAlignment="1">
      <alignment horizontal="left" vertical="center" wrapText="1" indent="1"/>
    </xf>
    <xf numFmtId="0" fontId="117" fillId="9" borderId="35" xfId="0" applyFont="1" applyFill="1" applyBorder="1" applyAlignment="1">
      <alignment horizontal="left" vertical="center" wrapText="1" indent="1"/>
    </xf>
    <xf numFmtId="0" fontId="57" fillId="8" borderId="36" xfId="0" applyFont="1" applyFill="1" applyBorder="1" applyAlignment="1">
      <alignment horizontal="left" vertical="center" wrapText="1" indent="1"/>
    </xf>
    <xf numFmtId="0" fontId="85" fillId="8" borderId="29" xfId="17" applyFont="1" applyFill="1" applyBorder="1" applyAlignment="1">
      <alignment horizontal="center" vertical="center" wrapText="1"/>
    </xf>
    <xf numFmtId="1" fontId="85" fillId="8" borderId="29" xfId="17" applyNumberFormat="1" applyFont="1" applyFill="1" applyBorder="1" applyAlignment="1">
      <alignment horizontal="center" vertical="center" wrapText="1"/>
    </xf>
    <xf numFmtId="165" fontId="85" fillId="8" borderId="37" xfId="17" applyNumberFormat="1" applyFont="1" applyFill="1" applyBorder="1" applyAlignment="1">
      <alignment horizontal="center" vertical="center" wrapText="1"/>
    </xf>
    <xf numFmtId="0" fontId="63" fillId="7" borderId="36" xfId="0" applyFont="1" applyFill="1" applyBorder="1" applyAlignment="1">
      <alignment horizontal="left" vertical="center" wrapText="1" indent="1"/>
    </xf>
    <xf numFmtId="3" fontId="63" fillId="7" borderId="29" xfId="0" applyNumberFormat="1" applyFont="1" applyFill="1" applyBorder="1" applyAlignment="1">
      <alignment horizontal="center" vertical="center" wrapText="1"/>
    </xf>
    <xf numFmtId="1" fontId="63" fillId="7" borderId="29" xfId="0" applyNumberFormat="1" applyFont="1" applyFill="1" applyBorder="1" applyAlignment="1">
      <alignment horizontal="center" vertical="center" wrapText="1"/>
    </xf>
    <xf numFmtId="1" fontId="63" fillId="7" borderId="37" xfId="0" applyNumberFormat="1" applyFont="1" applyFill="1" applyBorder="1" applyAlignment="1">
      <alignment horizontal="center" vertical="center" wrapText="1"/>
    </xf>
    <xf numFmtId="0" fontId="63" fillId="6" borderId="36" xfId="0" applyFont="1" applyFill="1" applyBorder="1" applyAlignment="1">
      <alignment horizontal="left" vertical="center" wrapText="1" indent="1"/>
    </xf>
    <xf numFmtId="3" fontId="63" fillId="6" borderId="29" xfId="0" applyNumberFormat="1" applyFont="1" applyFill="1" applyBorder="1" applyAlignment="1">
      <alignment horizontal="center" vertical="center" wrapText="1"/>
    </xf>
    <xf numFmtId="1" fontId="63" fillId="6" borderId="29" xfId="0" applyNumberFormat="1" applyFont="1" applyFill="1" applyBorder="1" applyAlignment="1">
      <alignment horizontal="center" vertical="center" wrapText="1"/>
    </xf>
    <xf numFmtId="1" fontId="63" fillId="6" borderId="37" xfId="0" applyNumberFormat="1" applyFont="1" applyFill="1" applyBorder="1" applyAlignment="1">
      <alignment horizontal="center" vertical="center" wrapText="1"/>
    </xf>
    <xf numFmtId="0" fontId="64" fillId="6" borderId="38" xfId="0" applyFont="1" applyFill="1" applyBorder="1" applyAlignment="1">
      <alignment horizontal="left" vertical="center" wrapText="1" indent="1"/>
    </xf>
    <xf numFmtId="3" fontId="64" fillId="6" borderId="39" xfId="0" applyNumberFormat="1" applyFont="1" applyFill="1" applyBorder="1" applyAlignment="1">
      <alignment horizontal="center" vertical="center" wrapText="1"/>
    </xf>
    <xf numFmtId="3" fontId="64" fillId="6" borderId="40" xfId="0" applyNumberFormat="1" applyFont="1" applyFill="1" applyBorder="1" applyAlignment="1">
      <alignment horizontal="center" vertical="center" wrapText="1"/>
    </xf>
    <xf numFmtId="0" fontId="117" fillId="9" borderId="41" xfId="0" applyFont="1" applyFill="1" applyBorder="1" applyAlignment="1">
      <alignment horizontal="left" vertical="center" indent="1"/>
    </xf>
    <xf numFmtId="0" fontId="117" fillId="9" borderId="42" xfId="0" applyFont="1" applyFill="1" applyBorder="1" applyAlignment="1">
      <alignment horizontal="left" vertical="center" indent="1"/>
    </xf>
    <xf numFmtId="0" fontId="117" fillId="9" borderId="43" xfId="0" applyFont="1" applyFill="1" applyBorder="1" applyAlignment="1">
      <alignment horizontal="left" vertical="center" indent="1"/>
    </xf>
    <xf numFmtId="0" fontId="109" fillId="10" borderId="45" xfId="0" applyFont="1" applyFill="1" applyBorder="1" applyAlignment="1">
      <alignment horizontal="center" vertical="center" wrapText="1"/>
    </xf>
    <xf numFmtId="0" fontId="109" fillId="10" borderId="46" xfId="0" applyFont="1" applyFill="1" applyBorder="1" applyAlignment="1">
      <alignment horizontal="center" vertical="center" wrapText="1"/>
    </xf>
    <xf numFmtId="49" fontId="51" fillId="7" borderId="44" xfId="0" applyNumberFormat="1" applyFont="1" applyFill="1" applyBorder="1" applyAlignment="1">
      <alignment horizontal="left" vertical="center" indent="1"/>
    </xf>
    <xf numFmtId="0" fontId="111" fillId="8" borderId="45" xfId="0" applyFont="1" applyFill="1" applyBorder="1" applyAlignment="1">
      <alignment horizontal="center" vertical="center"/>
    </xf>
    <xf numFmtId="0" fontId="111" fillId="14" borderId="45" xfId="0" applyFont="1" applyFill="1" applyBorder="1" applyAlignment="1">
      <alignment horizontal="center" vertical="center"/>
    </xf>
    <xf numFmtId="0" fontId="112" fillId="11" borderId="45" xfId="0" applyFont="1" applyFill="1" applyBorder="1" applyAlignment="1">
      <alignment horizontal="center" vertical="center"/>
    </xf>
    <xf numFmtId="0" fontId="112" fillId="11" borderId="46" xfId="0" applyFont="1" applyFill="1" applyBorder="1" applyAlignment="1">
      <alignment horizontal="center" vertical="center"/>
    </xf>
    <xf numFmtId="49" fontId="113" fillId="6" borderId="44" xfId="0" applyNumberFormat="1" applyFont="1" applyFill="1" applyBorder="1" applyAlignment="1">
      <alignment horizontal="left" vertical="center" indent="1"/>
    </xf>
    <xf numFmtId="3" fontId="108" fillId="6" borderId="45" xfId="0" applyNumberFormat="1" applyFont="1" applyFill="1" applyBorder="1" applyAlignment="1">
      <alignment horizontal="center" vertical="center" wrapText="1"/>
    </xf>
    <xf numFmtId="3" fontId="108" fillId="6" borderId="46" xfId="0" applyNumberFormat="1" applyFont="1" applyFill="1" applyBorder="1" applyAlignment="1">
      <alignment horizontal="center" vertical="center" wrapText="1"/>
    </xf>
    <xf numFmtId="49" fontId="113" fillId="7" borderId="44" xfId="0" applyNumberFormat="1" applyFont="1" applyFill="1" applyBorder="1" applyAlignment="1">
      <alignment horizontal="left" vertical="center" indent="1"/>
    </xf>
    <xf numFmtId="3" fontId="108" fillId="7" borderId="45" xfId="0" applyNumberFormat="1" applyFont="1" applyFill="1" applyBorder="1" applyAlignment="1">
      <alignment horizontal="center" vertical="center" wrapText="1"/>
    </xf>
    <xf numFmtId="3" fontId="108" fillId="7" borderId="46" xfId="0" applyNumberFormat="1" applyFont="1" applyFill="1" applyBorder="1" applyAlignment="1">
      <alignment horizontal="center" vertical="center" wrapText="1"/>
    </xf>
    <xf numFmtId="3" fontId="113" fillId="7" borderId="45" xfId="0" applyNumberFormat="1" applyFont="1" applyFill="1" applyBorder="1" applyAlignment="1">
      <alignment horizontal="center" vertical="center" wrapText="1"/>
    </xf>
    <xf numFmtId="3" fontId="113" fillId="7" borderId="46" xfId="0" applyNumberFormat="1" applyFont="1" applyFill="1" applyBorder="1" applyAlignment="1">
      <alignment horizontal="center" vertical="center" wrapText="1"/>
    </xf>
    <xf numFmtId="49" fontId="107" fillId="10" borderId="44" xfId="0" applyNumberFormat="1" applyFont="1" applyFill="1" applyBorder="1" applyAlignment="1">
      <alignment horizontal="center" vertical="center"/>
    </xf>
    <xf numFmtId="49" fontId="107" fillId="10" borderId="45" xfId="0" applyNumberFormat="1" applyFont="1" applyFill="1" applyBorder="1" applyAlignment="1">
      <alignment horizontal="center" vertical="center"/>
    </xf>
    <xf numFmtId="49" fontId="107" fillId="10" borderId="46" xfId="0" applyNumberFormat="1" applyFont="1" applyFill="1" applyBorder="1" applyAlignment="1">
      <alignment horizontal="center" vertical="center"/>
    </xf>
    <xf numFmtId="4" fontId="108" fillId="6" borderId="45" xfId="0" applyNumberFormat="1" applyFont="1" applyFill="1" applyBorder="1" applyAlignment="1">
      <alignment horizontal="center" vertical="center" wrapText="1"/>
    </xf>
    <xf numFmtId="2" fontId="108" fillId="6" borderId="45" xfId="0" applyNumberFormat="1" applyFont="1" applyFill="1" applyBorder="1" applyAlignment="1">
      <alignment horizontal="center" vertical="center" wrapText="1"/>
    </xf>
    <xf numFmtId="2" fontId="108" fillId="6" borderId="46" xfId="0" applyNumberFormat="1" applyFont="1" applyFill="1" applyBorder="1" applyAlignment="1">
      <alignment horizontal="center" vertical="center" wrapText="1"/>
    </xf>
    <xf numFmtId="2" fontId="108" fillId="7" borderId="45" xfId="0" applyNumberFormat="1" applyFont="1" applyFill="1" applyBorder="1" applyAlignment="1">
      <alignment horizontal="center" vertical="center" wrapText="1"/>
    </xf>
    <xf numFmtId="2" fontId="108" fillId="7" borderId="46" xfId="0" applyNumberFormat="1" applyFont="1" applyFill="1" applyBorder="1" applyAlignment="1">
      <alignment horizontal="center" vertical="center" wrapText="1"/>
    </xf>
    <xf numFmtId="49" fontId="113" fillId="7" borderId="47" xfId="0" applyNumberFormat="1" applyFont="1" applyFill="1" applyBorder="1" applyAlignment="1">
      <alignment horizontal="left" vertical="center" indent="1"/>
    </xf>
    <xf numFmtId="2" fontId="113" fillId="7" borderId="48" xfId="0" applyNumberFormat="1" applyFont="1" applyFill="1" applyBorder="1" applyAlignment="1">
      <alignment horizontal="center" vertical="center" wrapText="1"/>
    </xf>
    <xf numFmtId="2" fontId="113" fillId="7" borderId="49" xfId="0" applyNumberFormat="1" applyFont="1" applyFill="1" applyBorder="1" applyAlignment="1">
      <alignment horizontal="center" vertical="center" wrapText="1"/>
    </xf>
    <xf numFmtId="49" fontId="89" fillId="0" borderId="0" xfId="0" applyNumberFormat="1" applyFont="1" applyAlignment="1">
      <alignment horizontal="left" indent="1"/>
    </xf>
    <xf numFmtId="49" fontId="89" fillId="0" borderId="0" xfId="0" applyNumberFormat="1" applyFont="1" applyAlignment="1">
      <alignment horizontal="left" vertical="center" indent="1"/>
    </xf>
    <xf numFmtId="49" fontId="88" fillId="0" borderId="0" xfId="0" applyNumberFormat="1" applyFont="1" applyAlignment="1">
      <alignment horizontal="left" vertical="center" indent="1"/>
    </xf>
    <xf numFmtId="49" fontId="107" fillId="10" borderId="41" xfId="0" applyNumberFormat="1" applyFont="1" applyFill="1" applyBorder="1" applyAlignment="1">
      <alignment horizontal="left" vertical="center" indent="1"/>
    </xf>
    <xf numFmtId="49" fontId="107" fillId="10" borderId="50" xfId="0" applyNumberFormat="1" applyFont="1" applyFill="1" applyBorder="1" applyAlignment="1">
      <alignment horizontal="left" vertical="center" wrapText="1" indent="1"/>
    </xf>
    <xf numFmtId="0" fontId="58" fillId="5" borderId="45" xfId="0" applyFont="1" applyFill="1" applyBorder="1" applyAlignment="1">
      <alignment horizontal="center" vertical="center" wrapText="1"/>
    </xf>
    <xf numFmtId="0" fontId="58" fillId="5" borderId="51" xfId="0" applyFont="1" applyFill="1" applyBorder="1" applyAlignment="1">
      <alignment horizontal="center" vertical="center" wrapText="1"/>
    </xf>
    <xf numFmtId="49" fontId="52" fillId="8" borderId="45" xfId="0" applyNumberFormat="1" applyFont="1" applyFill="1" applyBorder="1" applyAlignment="1">
      <alignment horizontal="center" vertical="center"/>
    </xf>
    <xf numFmtId="49" fontId="52" fillId="8" borderId="51" xfId="0" applyNumberFormat="1" applyFont="1" applyFill="1" applyBorder="1" applyAlignment="1">
      <alignment horizontal="center" vertical="center"/>
    </xf>
    <xf numFmtId="3" fontId="108" fillId="6" borderId="51" xfId="0" applyNumberFormat="1" applyFont="1" applyFill="1" applyBorder="1" applyAlignment="1">
      <alignment horizontal="center" vertical="center" wrapText="1"/>
    </xf>
    <xf numFmtId="3" fontId="108" fillId="7" borderId="51" xfId="0" applyNumberFormat="1" applyFont="1" applyFill="1" applyBorder="1" applyAlignment="1">
      <alignment horizontal="center" vertical="center" wrapText="1"/>
    </xf>
    <xf numFmtId="3" fontId="113" fillId="7" borderId="51" xfId="0" applyNumberFormat="1" applyFont="1" applyFill="1" applyBorder="1" applyAlignment="1">
      <alignment horizontal="center" vertical="center" wrapText="1"/>
    </xf>
    <xf numFmtId="49" fontId="52" fillId="10" borderId="44" xfId="0" applyNumberFormat="1" applyFont="1" applyFill="1" applyBorder="1" applyAlignment="1">
      <alignment horizontal="center" vertical="center"/>
    </xf>
    <xf numFmtId="49" fontId="52" fillId="10" borderId="45" xfId="0" applyNumberFormat="1" applyFont="1" applyFill="1" applyBorder="1" applyAlignment="1">
      <alignment horizontal="center" vertical="center"/>
    </xf>
    <xf numFmtId="49" fontId="52" fillId="10" borderId="51" xfId="0" applyNumberFormat="1" applyFont="1" applyFill="1" applyBorder="1" applyAlignment="1">
      <alignment horizontal="center" vertical="center"/>
    </xf>
    <xf numFmtId="4" fontId="108" fillId="6" borderId="51" xfId="0" applyNumberFormat="1" applyFont="1" applyFill="1" applyBorder="1" applyAlignment="1">
      <alignment horizontal="center" vertical="center" wrapText="1"/>
    </xf>
    <xf numFmtId="4" fontId="108" fillId="7" borderId="45" xfId="0" applyNumberFormat="1" applyFont="1" applyFill="1" applyBorder="1" applyAlignment="1">
      <alignment horizontal="center" vertical="center" wrapText="1"/>
    </xf>
    <xf numFmtId="4" fontId="108" fillId="7" borderId="51" xfId="0" applyNumberFormat="1" applyFont="1" applyFill="1" applyBorder="1" applyAlignment="1">
      <alignment horizontal="center" vertical="center" wrapText="1"/>
    </xf>
    <xf numFmtId="4" fontId="113" fillId="7" borderId="48" xfId="0" applyNumberFormat="1" applyFont="1" applyFill="1" applyBorder="1" applyAlignment="1">
      <alignment horizontal="center" vertical="center" wrapText="1"/>
    </xf>
    <xf numFmtId="4" fontId="113" fillId="7" borderId="52" xfId="0" applyNumberFormat="1" applyFont="1" applyFill="1" applyBorder="1" applyAlignment="1">
      <alignment horizontal="center" vertical="center" wrapText="1"/>
    </xf>
    <xf numFmtId="49" fontId="107" fillId="5" borderId="50" xfId="0" applyNumberFormat="1" applyFont="1" applyFill="1" applyBorder="1" applyAlignment="1">
      <alignment horizontal="left" vertical="center" wrapText="1" indent="1"/>
    </xf>
    <xf numFmtId="49" fontId="107" fillId="5" borderId="41" xfId="0" applyNumberFormat="1" applyFont="1" applyFill="1" applyBorder="1" applyAlignment="1">
      <alignment horizontal="left" vertical="center" indent="1"/>
    </xf>
    <xf numFmtId="0" fontId="58" fillId="5" borderId="42" xfId="0" applyFont="1" applyFill="1" applyBorder="1" applyAlignment="1">
      <alignment horizontal="center" vertical="center" wrapText="1"/>
    </xf>
    <xf numFmtId="0" fontId="58" fillId="5" borderId="53" xfId="0" applyFont="1" applyFill="1" applyBorder="1" applyAlignment="1">
      <alignment horizontal="center" vertical="center" wrapText="1"/>
    </xf>
    <xf numFmtId="0" fontId="52" fillId="8" borderId="45" xfId="0" applyFont="1" applyFill="1" applyBorder="1" applyAlignment="1">
      <alignment horizontal="center" vertical="center" wrapText="1"/>
    </xf>
    <xf numFmtId="0" fontId="52" fillId="8" borderId="45" xfId="0" applyFont="1" applyFill="1" applyBorder="1" applyAlignment="1">
      <alignment horizontal="center" vertical="center"/>
    </xf>
    <xf numFmtId="0" fontId="52" fillId="8" borderId="51" xfId="0" applyFont="1" applyFill="1" applyBorder="1" applyAlignment="1">
      <alignment horizontal="center" vertical="center" wrapText="1"/>
    </xf>
    <xf numFmtId="3" fontId="50" fillId="7" borderId="45" xfId="0" applyNumberFormat="1" applyFont="1" applyFill="1" applyBorder="1" applyAlignment="1">
      <alignment horizontal="center" vertical="center" wrapText="1"/>
    </xf>
    <xf numFmtId="3" fontId="50" fillId="7" borderId="45" xfId="0" applyNumberFormat="1" applyFont="1" applyFill="1" applyBorder="1" applyAlignment="1">
      <alignment horizontal="center" vertical="center"/>
    </xf>
    <xf numFmtId="3" fontId="50" fillId="7" borderId="51" xfId="0" applyNumberFormat="1" applyFont="1" applyFill="1" applyBorder="1" applyAlignment="1">
      <alignment horizontal="center" vertical="center" wrapText="1"/>
    </xf>
    <xf numFmtId="3" fontId="50" fillId="6" borderId="45" xfId="0" applyNumberFormat="1" applyFont="1" applyFill="1" applyBorder="1" applyAlignment="1">
      <alignment horizontal="center" vertical="center" wrapText="1"/>
    </xf>
    <xf numFmtId="3" fontId="50" fillId="6" borderId="45" xfId="0" applyNumberFormat="1" applyFont="1" applyFill="1" applyBorder="1" applyAlignment="1">
      <alignment horizontal="center" vertical="center"/>
    </xf>
    <xf numFmtId="3" fontId="50" fillId="6" borderId="51" xfId="0" applyNumberFormat="1" applyFont="1" applyFill="1" applyBorder="1" applyAlignment="1">
      <alignment horizontal="center" vertical="center" wrapText="1"/>
    </xf>
    <xf numFmtId="3" fontId="51" fillId="6" borderId="45" xfId="0" applyNumberFormat="1" applyFont="1" applyFill="1" applyBorder="1" applyAlignment="1">
      <alignment horizontal="center" vertical="center" wrapText="1"/>
    </xf>
    <xf numFmtId="3" fontId="51" fillId="6" borderId="45" xfId="0" applyNumberFormat="1" applyFont="1" applyFill="1" applyBorder="1" applyAlignment="1">
      <alignment horizontal="center" vertical="center"/>
    </xf>
    <xf numFmtId="3" fontId="51" fillId="6" borderId="51" xfId="0" applyNumberFormat="1" applyFont="1" applyFill="1" applyBorder="1" applyAlignment="1">
      <alignment horizontal="center" vertical="center" wrapText="1"/>
    </xf>
    <xf numFmtId="2" fontId="50" fillId="7" borderId="45" xfId="0" applyNumberFormat="1" applyFont="1" applyFill="1" applyBorder="1" applyAlignment="1">
      <alignment horizontal="center" vertical="center" wrapText="1"/>
    </xf>
    <xf numFmtId="2" fontId="50" fillId="7" borderId="45" xfId="0" applyNumberFormat="1" applyFont="1" applyFill="1" applyBorder="1" applyAlignment="1">
      <alignment horizontal="center" vertical="center"/>
    </xf>
    <xf numFmtId="2" fontId="50" fillId="7" borderId="51" xfId="0" applyNumberFormat="1" applyFont="1" applyFill="1" applyBorder="1" applyAlignment="1">
      <alignment horizontal="center" vertical="center" wrapText="1"/>
    </xf>
    <xf numFmtId="2" fontId="50" fillId="6" borderId="45" xfId="0" applyNumberFormat="1" applyFont="1" applyFill="1" applyBorder="1" applyAlignment="1">
      <alignment horizontal="center" vertical="center" wrapText="1"/>
    </xf>
    <xf numFmtId="2" fontId="50" fillId="6" borderId="45" xfId="0" applyNumberFormat="1" applyFont="1" applyFill="1" applyBorder="1" applyAlignment="1">
      <alignment horizontal="center" vertical="center"/>
    </xf>
    <xf numFmtId="2" fontId="50" fillId="6" borderId="51" xfId="0" applyNumberFormat="1" applyFont="1" applyFill="1" applyBorder="1" applyAlignment="1">
      <alignment horizontal="center" vertical="center" wrapText="1"/>
    </xf>
    <xf numFmtId="2" fontId="51" fillId="6" borderId="54" xfId="0" applyNumberFormat="1" applyFont="1" applyFill="1" applyBorder="1" applyAlignment="1">
      <alignment horizontal="center" vertical="center" wrapText="1"/>
    </xf>
    <xf numFmtId="2" fontId="51" fillId="6" borderId="54" xfId="0" applyNumberFormat="1" applyFont="1" applyFill="1" applyBorder="1" applyAlignment="1">
      <alignment horizontal="center" vertical="center"/>
    </xf>
    <xf numFmtId="2" fontId="51" fillId="6" borderId="55" xfId="0" applyNumberFormat="1" applyFont="1" applyFill="1" applyBorder="1" applyAlignment="1">
      <alignment horizontal="center" vertical="center" wrapText="1"/>
    </xf>
    <xf numFmtId="0" fontId="99" fillId="9" borderId="56" xfId="0" applyFont="1" applyFill="1" applyBorder="1" applyAlignment="1">
      <alignment horizontal="left" vertical="center" indent="1"/>
    </xf>
    <xf numFmtId="49" fontId="51" fillId="6" borderId="44" xfId="0" applyNumberFormat="1" applyFont="1" applyFill="1" applyBorder="1" applyAlignment="1">
      <alignment horizontal="left" vertical="center" indent="1"/>
    </xf>
    <xf numFmtId="49" fontId="51" fillId="6" borderId="50" xfId="0" applyNumberFormat="1" applyFont="1" applyFill="1" applyBorder="1" applyAlignment="1">
      <alignment horizontal="left" vertical="center" indent="1"/>
    </xf>
    <xf numFmtId="0" fontId="117" fillId="9" borderId="41" xfId="0" applyFont="1" applyFill="1" applyBorder="1" applyAlignment="1">
      <alignment horizontal="left" vertical="center" wrapText="1" indent="1"/>
    </xf>
    <xf numFmtId="0" fontId="117" fillId="9" borderId="42" xfId="0" applyFont="1" applyFill="1" applyBorder="1" applyAlignment="1">
      <alignment horizontal="left" vertical="center" wrapText="1" indent="1"/>
    </xf>
    <xf numFmtId="0" fontId="117" fillId="9" borderId="53" xfId="0" applyFont="1" applyFill="1" applyBorder="1" applyAlignment="1">
      <alignment horizontal="left" vertical="center" wrapText="1" indent="1"/>
    </xf>
    <xf numFmtId="0" fontId="50" fillId="5" borderId="44" xfId="0" applyFont="1" applyFill="1" applyBorder="1" applyAlignment="1">
      <alignment horizontal="justify" vertical="center" wrapText="1"/>
    </xf>
    <xf numFmtId="0" fontId="59" fillId="7" borderId="44" xfId="0" applyFont="1" applyFill="1" applyBorder="1" applyAlignment="1">
      <alignment horizontal="left" vertical="center" wrapText="1" indent="1"/>
    </xf>
    <xf numFmtId="0" fontId="30" fillId="0" borderId="0" xfId="0" applyFont="1" applyAlignment="1">
      <alignment horizontal="left" indent="1"/>
    </xf>
    <xf numFmtId="0" fontId="59" fillId="6" borderId="44" xfId="0" applyFont="1" applyFill="1" applyBorder="1" applyAlignment="1">
      <alignment horizontal="left" vertical="center" wrapText="1" indent="1"/>
    </xf>
    <xf numFmtId="0" fontId="60" fillId="6" borderId="50" xfId="0" applyFont="1" applyFill="1" applyBorder="1" applyAlignment="1">
      <alignment horizontal="left" vertical="center" wrapText="1" indent="1"/>
    </xf>
    <xf numFmtId="0" fontId="89" fillId="2" borderId="0" xfId="0" applyFont="1" applyFill="1" applyAlignment="1">
      <alignment horizontal="left" vertical="center" wrapText="1" indent="1"/>
    </xf>
    <xf numFmtId="0" fontId="55" fillId="2" borderId="0" xfId="0" applyFont="1" applyFill="1" applyAlignment="1">
      <alignment horizontal="left" vertical="center" wrapText="1" indent="1"/>
    </xf>
    <xf numFmtId="0" fontId="55" fillId="2" borderId="0" xfId="0" applyFont="1" applyFill="1" applyAlignment="1">
      <alignment horizontal="left" vertical="center" wrapText="1" indent="1"/>
    </xf>
    <xf numFmtId="0" fontId="88" fillId="2" borderId="0" xfId="0" applyFont="1" applyFill="1" applyAlignment="1">
      <alignment horizontal="left" indent="1"/>
    </xf>
    <xf numFmtId="3" fontId="92" fillId="2" borderId="0" xfId="0" applyNumberFormat="1" applyFont="1" applyFill="1" applyAlignment="1">
      <alignment horizontal="left" indent="1"/>
    </xf>
    <xf numFmtId="0" fontId="92" fillId="2" borderId="0" xfId="0" applyFont="1" applyFill="1" applyAlignment="1">
      <alignment horizontal="left" indent="1"/>
    </xf>
    <xf numFmtId="3" fontId="58" fillId="5" borderId="45" xfId="0" applyNumberFormat="1" applyFont="1" applyFill="1" applyBorder="1" applyAlignment="1">
      <alignment horizontal="center" vertical="center"/>
    </xf>
    <xf numFmtId="0" fontId="58" fillId="5" borderId="51" xfId="0" applyFont="1" applyFill="1" applyBorder="1" applyAlignment="1">
      <alignment horizontal="center" vertical="center"/>
    </xf>
    <xf numFmtId="3" fontId="59" fillId="7" borderId="45" xfId="0" applyNumberFormat="1" applyFont="1" applyFill="1" applyBorder="1" applyAlignment="1">
      <alignment horizontal="center" vertical="center"/>
    </xf>
    <xf numFmtId="3" fontId="59" fillId="6" borderId="45" xfId="0" applyNumberFormat="1" applyFont="1" applyFill="1" applyBorder="1" applyAlignment="1">
      <alignment horizontal="center" vertical="center"/>
    </xf>
    <xf numFmtId="3" fontId="60" fillId="6" borderId="54" xfId="0" applyNumberFormat="1" applyFont="1" applyFill="1" applyBorder="1" applyAlignment="1">
      <alignment horizontal="center" vertical="center"/>
    </xf>
    <xf numFmtId="165" fontId="59" fillId="7" borderId="51" xfId="0" applyNumberFormat="1" applyFont="1" applyFill="1" applyBorder="1" applyAlignment="1">
      <alignment horizontal="center" vertical="center"/>
    </xf>
    <xf numFmtId="165" fontId="59" fillId="6" borderId="51" xfId="0" applyNumberFormat="1" applyFont="1" applyFill="1" applyBorder="1" applyAlignment="1">
      <alignment horizontal="center" vertical="center"/>
    </xf>
    <xf numFmtId="165" fontId="60" fillId="6" borderId="55" xfId="0" applyNumberFormat="1" applyFont="1" applyFill="1" applyBorder="1" applyAlignment="1">
      <alignment horizontal="center" vertical="center"/>
    </xf>
    <xf numFmtId="3" fontId="62" fillId="0" borderId="0" xfId="0" applyNumberFormat="1" applyFont="1" applyBorder="1" applyAlignment="1">
      <alignment horizontal="left"/>
    </xf>
    <xf numFmtId="0" fontId="57" fillId="5" borderId="60" xfId="0" applyFont="1" applyFill="1" applyBorder="1" applyAlignment="1">
      <alignment horizontal="center" vertical="center" wrapText="1"/>
    </xf>
    <xf numFmtId="3" fontId="57" fillId="5" borderId="29" xfId="0" applyNumberFormat="1" applyFont="1" applyFill="1" applyBorder="1" applyAlignment="1">
      <alignment horizontal="center" vertical="center" wrapText="1"/>
    </xf>
    <xf numFmtId="165" fontId="57" fillId="5" borderId="29" xfId="0" applyNumberFormat="1" applyFont="1" applyFill="1" applyBorder="1" applyAlignment="1">
      <alignment horizontal="center" vertical="center" wrapText="1"/>
    </xf>
    <xf numFmtId="165" fontId="57" fillId="5" borderId="61" xfId="0" applyNumberFormat="1" applyFont="1" applyFill="1" applyBorder="1" applyAlignment="1">
      <alignment horizontal="center" vertical="center" wrapText="1"/>
    </xf>
    <xf numFmtId="0" fontId="63" fillId="7" borderId="60" xfId="0" applyFont="1" applyFill="1" applyBorder="1" applyAlignment="1">
      <alignment vertical="center" wrapText="1"/>
    </xf>
    <xf numFmtId="165" fontId="63" fillId="7" borderId="29" xfId="0" applyNumberFormat="1" applyFont="1" applyFill="1" applyBorder="1" applyAlignment="1">
      <alignment horizontal="center" vertical="center" wrapText="1"/>
    </xf>
    <xf numFmtId="165" fontId="63" fillId="7" borderId="61" xfId="0" applyNumberFormat="1" applyFont="1" applyFill="1" applyBorder="1" applyAlignment="1">
      <alignment horizontal="center" vertical="center" wrapText="1"/>
    </xf>
    <xf numFmtId="168" fontId="63" fillId="6" borderId="29" xfId="0" applyNumberFormat="1" applyFont="1" applyFill="1" applyBorder="1" applyAlignment="1">
      <alignment horizontal="center" vertical="center" wrapText="1"/>
    </xf>
    <xf numFmtId="0" fontId="63" fillId="6" borderId="61" xfId="0" applyFont="1" applyFill="1" applyBorder="1" applyAlignment="1">
      <alignment horizontal="center" vertical="center" wrapText="1"/>
    </xf>
    <xf numFmtId="165" fontId="63" fillId="6" borderId="29" xfId="0" applyNumberFormat="1" applyFont="1" applyFill="1" applyBorder="1" applyAlignment="1">
      <alignment horizontal="center" vertical="center" wrapText="1"/>
    </xf>
    <xf numFmtId="165" fontId="63" fillId="6" borderId="61" xfId="0" applyNumberFormat="1" applyFont="1" applyFill="1" applyBorder="1" applyAlignment="1">
      <alignment horizontal="center" vertical="center" wrapText="1"/>
    </xf>
    <xf numFmtId="3" fontId="64" fillId="7" borderId="63" xfId="0" applyNumberFormat="1" applyFont="1" applyFill="1" applyBorder="1" applyAlignment="1">
      <alignment horizontal="center" vertical="center" wrapText="1"/>
    </xf>
    <xf numFmtId="165" fontId="64" fillId="7" borderId="63" xfId="0" applyNumberFormat="1" applyFont="1" applyFill="1" applyBorder="1" applyAlignment="1">
      <alignment horizontal="center" vertical="center" wrapText="1"/>
    </xf>
    <xf numFmtId="165" fontId="64" fillId="7" borderId="64" xfId="0" applyNumberFormat="1" applyFont="1" applyFill="1" applyBorder="1" applyAlignment="1">
      <alignment horizontal="center" vertical="center" wrapText="1"/>
    </xf>
    <xf numFmtId="0" fontId="117" fillId="9" borderId="56" xfId="0" applyFont="1" applyFill="1" applyBorder="1" applyAlignment="1">
      <alignment horizontal="left" vertical="center" wrapText="1" indent="1"/>
    </xf>
    <xf numFmtId="0" fontId="63" fillId="7" borderId="60" xfId="0" applyFont="1" applyFill="1" applyBorder="1" applyAlignment="1">
      <alignment horizontal="left" vertical="center" wrapText="1" indent="1"/>
    </xf>
    <xf numFmtId="0" fontId="63" fillId="6" borderId="60" xfId="0" applyFont="1" applyFill="1" applyBorder="1" applyAlignment="1">
      <alignment horizontal="left" vertical="center" wrapText="1" indent="1"/>
    </xf>
    <xf numFmtId="0" fontId="64" fillId="7" borderId="62" xfId="0" applyFont="1" applyFill="1" applyBorder="1" applyAlignment="1">
      <alignment horizontal="left" vertical="center" wrapText="1" indent="1"/>
    </xf>
    <xf numFmtId="0" fontId="69" fillId="0" borderId="0" xfId="0" applyFont="1" applyBorder="1" applyAlignment="1">
      <alignment horizontal="left" indent="1"/>
    </xf>
    <xf numFmtId="0" fontId="117" fillId="9" borderId="57" xfId="0" applyFont="1" applyFill="1" applyBorder="1" applyAlignment="1">
      <alignment horizontal="left" vertical="center" wrapText="1" indent="1"/>
    </xf>
    <xf numFmtId="0" fontId="117" fillId="9" borderId="58" xfId="0" applyFont="1" applyFill="1" applyBorder="1" applyAlignment="1">
      <alignment horizontal="left" vertical="center" wrapText="1" indent="1"/>
    </xf>
    <xf numFmtId="0" fontId="117" fillId="9" borderId="59" xfId="0" applyFont="1" applyFill="1" applyBorder="1" applyAlignment="1">
      <alignment horizontal="left" vertical="center" wrapText="1" indent="1"/>
    </xf>
    <xf numFmtId="0" fontId="52" fillId="8" borderId="60" xfId="0" applyFont="1" applyFill="1" applyBorder="1" applyAlignment="1">
      <alignment horizontal="center" vertical="center" wrapText="1"/>
    </xf>
    <xf numFmtId="3" fontId="52" fillId="14" borderId="29" xfId="0" applyNumberFormat="1" applyFont="1" applyFill="1" applyBorder="1" applyAlignment="1">
      <alignment horizontal="center" vertical="center" wrapText="1"/>
    </xf>
    <xf numFmtId="165" fontId="52" fillId="8" borderId="29" xfId="0" applyNumberFormat="1" applyFont="1" applyFill="1" applyBorder="1" applyAlignment="1">
      <alignment horizontal="center" vertical="center" wrapText="1"/>
    </xf>
    <xf numFmtId="165" fontId="96" fillId="11" borderId="29" xfId="0" applyNumberFormat="1" applyFont="1" applyFill="1" applyBorder="1" applyAlignment="1">
      <alignment horizontal="center" vertical="center" wrapText="1"/>
    </xf>
    <xf numFmtId="165" fontId="96" fillId="11" borderId="61" xfId="0" applyNumberFormat="1" applyFont="1" applyFill="1" applyBorder="1" applyAlignment="1">
      <alignment horizontal="center" vertical="center" wrapText="1"/>
    </xf>
    <xf numFmtId="3" fontId="64" fillId="7" borderId="29" xfId="0" applyNumberFormat="1" applyFont="1" applyFill="1" applyBorder="1" applyAlignment="1">
      <alignment horizontal="center" vertical="center" wrapText="1"/>
    </xf>
    <xf numFmtId="3" fontId="64" fillId="7" borderId="61" xfId="0" applyNumberFormat="1" applyFont="1" applyFill="1" applyBorder="1" applyAlignment="1">
      <alignment horizontal="center" vertical="center" wrapText="1"/>
    </xf>
    <xf numFmtId="0" fontId="57" fillId="8" borderId="60" xfId="0" applyFont="1" applyFill="1" applyBorder="1" applyAlignment="1">
      <alignment horizontal="center" vertical="center" wrapText="1"/>
    </xf>
    <xf numFmtId="3" fontId="57" fillId="8" borderId="29" xfId="0" applyNumberFormat="1" applyFont="1" applyFill="1" applyBorder="1" applyAlignment="1">
      <alignment horizontal="center" vertical="center" wrapText="1"/>
    </xf>
    <xf numFmtId="3" fontId="57" fillId="8" borderId="61" xfId="0" applyNumberFormat="1" applyFont="1" applyFill="1" applyBorder="1" applyAlignment="1">
      <alignment horizontal="center" vertical="center" wrapText="1"/>
    </xf>
    <xf numFmtId="0" fontId="63" fillId="7" borderId="62" xfId="0" applyFont="1" applyFill="1" applyBorder="1" applyAlignment="1">
      <alignment horizontal="left" vertical="center" wrapText="1" indent="1"/>
    </xf>
    <xf numFmtId="3" fontId="63" fillId="7" borderId="63" xfId="0" applyNumberFormat="1" applyFont="1" applyFill="1" applyBorder="1" applyAlignment="1">
      <alignment horizontal="center" vertical="center" wrapText="1"/>
    </xf>
    <xf numFmtId="165" fontId="63" fillId="7" borderId="63" xfId="0" applyNumberFormat="1" applyFont="1" applyFill="1" applyBorder="1" applyAlignment="1">
      <alignment horizontal="center" vertical="center" wrapText="1"/>
    </xf>
    <xf numFmtId="165" fontId="63" fillId="7" borderId="64" xfId="0" applyNumberFormat="1" applyFont="1" applyFill="1" applyBorder="1" applyAlignment="1">
      <alignment horizontal="center" vertical="center" wrapText="1"/>
    </xf>
    <xf numFmtId="0" fontId="64" fillId="6" borderId="65" xfId="0" applyFont="1" applyFill="1" applyBorder="1" applyAlignment="1">
      <alignment horizontal="left" vertical="center" wrapText="1" indent="1"/>
    </xf>
    <xf numFmtId="3" fontId="64" fillId="6" borderId="66" xfId="0" applyNumberFormat="1" applyFont="1" applyFill="1" applyBorder="1" applyAlignment="1">
      <alignment horizontal="center" vertical="center" wrapText="1"/>
    </xf>
    <xf numFmtId="165" fontId="64" fillId="6" borderId="66" xfId="0" applyNumberFormat="1" applyFont="1" applyFill="1" applyBorder="1" applyAlignment="1">
      <alignment horizontal="center" vertical="center" wrapText="1"/>
    </xf>
    <xf numFmtId="165" fontId="64" fillId="6" borderId="67" xfId="0" applyNumberFormat="1" applyFont="1" applyFill="1" applyBorder="1" applyAlignment="1">
      <alignment horizontal="center" vertical="center" wrapText="1"/>
    </xf>
    <xf numFmtId="0" fontId="74" fillId="0" borderId="25" xfId="0" applyFont="1" applyBorder="1" applyAlignment="1">
      <alignment horizontal="left"/>
    </xf>
    <xf numFmtId="0" fontId="74" fillId="0" borderId="13" xfId="0" applyFont="1" applyBorder="1" applyAlignment="1">
      <alignment horizontal="left"/>
    </xf>
    <xf numFmtId="0" fontId="74" fillId="0" borderId="16" xfId="0" applyFont="1" applyBorder="1" applyAlignment="1">
      <alignment horizontal="left"/>
    </xf>
    <xf numFmtId="3" fontId="57" fillId="8" borderId="29" xfId="0" applyNumberFormat="1" applyFont="1" applyFill="1" applyBorder="1" applyAlignment="1">
      <alignment horizontal="center" vertical="center" wrapText="1"/>
    </xf>
    <xf numFmtId="3" fontId="57" fillId="8" borderId="61" xfId="0" applyNumberFormat="1" applyFont="1" applyFill="1" applyBorder="1" applyAlignment="1">
      <alignment horizontal="center" vertical="center" wrapText="1"/>
    </xf>
    <xf numFmtId="0" fontId="122" fillId="10" borderId="60" xfId="0" applyFont="1" applyFill="1" applyBorder="1" applyAlignment="1">
      <alignment vertical="center" wrapText="1"/>
    </xf>
    <xf numFmtId="0" fontId="120" fillId="6" borderId="60" xfId="0" applyFont="1" applyFill="1" applyBorder="1" applyAlignment="1">
      <alignment horizontal="left" vertical="center" wrapText="1" indent="1"/>
    </xf>
    <xf numFmtId="3" fontId="120" fillId="6" borderId="29" xfId="0" applyNumberFormat="1" applyFont="1" applyFill="1" applyBorder="1" applyAlignment="1">
      <alignment horizontal="center" vertical="center" wrapText="1"/>
    </xf>
    <xf numFmtId="3" fontId="120" fillId="6" borderId="61" xfId="0" applyNumberFormat="1" applyFont="1" applyFill="1" applyBorder="1" applyAlignment="1">
      <alignment horizontal="center" vertical="center" wrapText="1"/>
    </xf>
    <xf numFmtId="0" fontId="120" fillId="7" borderId="60" xfId="0" applyFont="1" applyFill="1" applyBorder="1" applyAlignment="1">
      <alignment horizontal="left" vertical="center" wrapText="1" indent="1"/>
    </xf>
    <xf numFmtId="3" fontId="120" fillId="7" borderId="29" xfId="0" applyNumberFormat="1" applyFont="1" applyFill="1" applyBorder="1" applyAlignment="1">
      <alignment horizontal="center" vertical="center" wrapText="1"/>
    </xf>
    <xf numFmtId="3" fontId="120" fillId="7" borderId="61" xfId="0" applyNumberFormat="1" applyFont="1" applyFill="1" applyBorder="1" applyAlignment="1">
      <alignment horizontal="center" vertical="center" wrapText="1"/>
    </xf>
    <xf numFmtId="0" fontId="121" fillId="7" borderId="62" xfId="0" applyFont="1" applyFill="1" applyBorder="1" applyAlignment="1">
      <alignment horizontal="left" vertical="center" wrapText="1" indent="1"/>
    </xf>
    <xf numFmtId="3" fontId="121" fillId="7" borderId="63" xfId="0" applyNumberFormat="1" applyFont="1" applyFill="1" applyBorder="1" applyAlignment="1">
      <alignment horizontal="center" vertical="center" wrapText="1"/>
    </xf>
    <xf numFmtId="3" fontId="121" fillId="7" borderId="64" xfId="0" applyNumberFormat="1" applyFont="1" applyFill="1" applyBorder="1" applyAlignment="1">
      <alignment horizontal="center" vertical="center" wrapText="1"/>
    </xf>
    <xf numFmtId="0" fontId="85" fillId="8" borderId="60" xfId="0" applyFont="1" applyFill="1" applyBorder="1" applyAlignment="1">
      <alignment horizontal="center" vertical="center" wrapText="1"/>
    </xf>
    <xf numFmtId="0" fontId="118" fillId="11" borderId="60" xfId="0" applyFont="1" applyFill="1" applyBorder="1" applyAlignment="1">
      <alignment vertical="center" wrapText="1"/>
    </xf>
    <xf numFmtId="0" fontId="93" fillId="11" borderId="29" xfId="0" applyFont="1" applyFill="1" applyBorder="1" applyAlignment="1">
      <alignment horizontal="center" vertical="center" wrapText="1"/>
    </xf>
    <xf numFmtId="0" fontId="93" fillId="11" borderId="61" xfId="0" applyFont="1" applyFill="1" applyBorder="1" applyAlignment="1">
      <alignment horizontal="center" vertical="center" wrapText="1"/>
    </xf>
    <xf numFmtId="0" fontId="45" fillId="10" borderId="60" xfId="0" applyFont="1" applyFill="1" applyBorder="1" applyAlignment="1">
      <alignment horizontal="left" vertical="center" wrapText="1" indent="1"/>
    </xf>
    <xf numFmtId="3" fontId="45" fillId="10" borderId="29" xfId="0" applyNumberFormat="1" applyFont="1" applyFill="1" applyBorder="1" applyAlignment="1">
      <alignment horizontal="center" vertical="center" wrapText="1"/>
    </xf>
    <xf numFmtId="3" fontId="45" fillId="10" borderId="61" xfId="0" applyNumberFormat="1" applyFont="1" applyFill="1" applyBorder="1" applyAlignment="1">
      <alignment horizontal="center" vertical="center" wrapText="1"/>
    </xf>
    <xf numFmtId="0" fontId="118" fillId="7" borderId="60" xfId="0" applyFont="1" applyFill="1" applyBorder="1" applyAlignment="1">
      <alignment horizontal="left" vertical="center" wrapText="1" indent="1"/>
    </xf>
    <xf numFmtId="3" fontId="118" fillId="7" borderId="29" xfId="0" applyNumberFormat="1" applyFont="1" applyFill="1" applyBorder="1" applyAlignment="1">
      <alignment horizontal="center" vertical="center" wrapText="1"/>
    </xf>
    <xf numFmtId="3" fontId="118" fillId="7" borderId="61" xfId="0" applyNumberFormat="1" applyFont="1" applyFill="1" applyBorder="1" applyAlignment="1">
      <alignment horizontal="center" vertical="center" wrapText="1"/>
    </xf>
    <xf numFmtId="0" fontId="118" fillId="6" borderId="60" xfId="0" applyFont="1" applyFill="1" applyBorder="1" applyAlignment="1">
      <alignment horizontal="left" vertical="center" wrapText="1" indent="1"/>
    </xf>
    <xf numFmtId="3" fontId="118" fillId="6" borderId="29" xfId="0" applyNumberFormat="1" applyFont="1" applyFill="1" applyBorder="1" applyAlignment="1">
      <alignment horizontal="center" vertical="center" wrapText="1"/>
    </xf>
    <xf numFmtId="3" fontId="118" fillId="6" borderId="61" xfId="0" applyNumberFormat="1" applyFont="1" applyFill="1" applyBorder="1" applyAlignment="1">
      <alignment horizontal="center" vertical="center" wrapText="1"/>
    </xf>
    <xf numFmtId="1" fontId="118" fillId="7" borderId="29" xfId="0" applyNumberFormat="1" applyFont="1" applyFill="1" applyBorder="1" applyAlignment="1">
      <alignment horizontal="center" vertical="center" wrapText="1"/>
    </xf>
    <xf numFmtId="0" fontId="119" fillId="6" borderId="62" xfId="0" applyFont="1" applyFill="1" applyBorder="1" applyAlignment="1">
      <alignment horizontal="left" vertical="center" wrapText="1" indent="1"/>
    </xf>
    <xf numFmtId="3" fontId="119" fillId="6" borderId="63" xfId="0" applyNumberFormat="1" applyFont="1" applyFill="1" applyBorder="1" applyAlignment="1">
      <alignment horizontal="center" vertical="center" wrapText="1"/>
    </xf>
    <xf numFmtId="3" fontId="119" fillId="6" borderId="64" xfId="0" applyNumberFormat="1" applyFont="1" applyFill="1" applyBorder="1" applyAlignment="1">
      <alignment horizontal="center" vertical="center" wrapText="1"/>
    </xf>
    <xf numFmtId="0" fontId="57" fillId="8" borderId="60" xfId="17" applyFont="1" applyFill="1" applyBorder="1" applyAlignment="1">
      <alignment vertical="center"/>
    </xf>
    <xf numFmtId="0" fontId="57" fillId="8" borderId="29" xfId="17" applyFont="1" applyFill="1" applyBorder="1" applyAlignment="1">
      <alignment horizontal="center" vertical="center" wrapText="1"/>
    </xf>
    <xf numFmtId="0" fontId="57" fillId="8" borderId="29" xfId="17" applyFont="1" applyFill="1" applyBorder="1" applyAlignment="1">
      <alignment horizontal="center" vertical="center"/>
    </xf>
    <xf numFmtId="0" fontId="57" fillId="8" borderId="61" xfId="17" applyFont="1" applyFill="1" applyBorder="1" applyAlignment="1">
      <alignment horizontal="center" vertical="center"/>
    </xf>
    <xf numFmtId="0" fontId="73" fillId="10" borderId="60" xfId="17" applyFont="1" applyFill="1" applyBorder="1" applyAlignment="1">
      <alignment horizontal="center" vertical="center"/>
    </xf>
    <xf numFmtId="0" fontId="57" fillId="10" borderId="29" xfId="17" applyFont="1" applyFill="1" applyBorder="1" applyAlignment="1">
      <alignment horizontal="center" vertical="center" wrapText="1"/>
    </xf>
    <xf numFmtId="0" fontId="57" fillId="10" borderId="61" xfId="17" applyFont="1" applyFill="1" applyBorder="1" applyAlignment="1">
      <alignment horizontal="center" vertical="center" wrapText="1"/>
    </xf>
    <xf numFmtId="3" fontId="71" fillId="6" borderId="29" xfId="17" applyNumberFormat="1" applyFont="1" applyFill="1" applyBorder="1" applyAlignment="1">
      <alignment horizontal="center" vertical="center"/>
    </xf>
    <xf numFmtId="3" fontId="71" fillId="6" borderId="61" xfId="17" applyNumberFormat="1" applyFont="1" applyFill="1" applyBorder="1" applyAlignment="1">
      <alignment horizontal="center" vertical="center"/>
    </xf>
    <xf numFmtId="3" fontId="71" fillId="7" borderId="29" xfId="17" applyNumberFormat="1" applyFont="1" applyFill="1" applyBorder="1" applyAlignment="1">
      <alignment horizontal="center" vertical="center"/>
    </xf>
    <xf numFmtId="3" fontId="71" fillId="7" borderId="61" xfId="17" applyNumberFormat="1" applyFont="1" applyFill="1" applyBorder="1" applyAlignment="1">
      <alignment horizontal="center" vertical="center"/>
    </xf>
    <xf numFmtId="3" fontId="72" fillId="6" borderId="63" xfId="17" applyNumberFormat="1" applyFont="1" applyFill="1" applyBorder="1" applyAlignment="1">
      <alignment horizontal="center" vertical="center"/>
    </xf>
    <xf numFmtId="3" fontId="72" fillId="6" borderId="64" xfId="17" applyNumberFormat="1" applyFont="1" applyFill="1" applyBorder="1" applyAlignment="1">
      <alignment horizontal="center" vertical="center"/>
    </xf>
    <xf numFmtId="0" fontId="99" fillId="9" borderId="56" xfId="17" applyFont="1" applyFill="1" applyBorder="1" applyAlignment="1">
      <alignment horizontal="left" vertical="center" wrapText="1" indent="1"/>
    </xf>
    <xf numFmtId="0" fontId="99" fillId="9" borderId="56" xfId="17" applyFont="1" applyFill="1" applyBorder="1" applyAlignment="1">
      <alignment horizontal="left" vertical="center" indent="1"/>
    </xf>
    <xf numFmtId="0" fontId="71" fillId="6" borderId="60" xfId="17" applyFont="1" applyFill="1" applyBorder="1" applyAlignment="1">
      <alignment horizontal="left" vertical="center" wrapText="1" indent="1"/>
    </xf>
    <xf numFmtId="0" fontId="71" fillId="7" borderId="60" xfId="17" applyFont="1" applyFill="1" applyBorder="1" applyAlignment="1">
      <alignment horizontal="left" vertical="center" wrapText="1" indent="1"/>
    </xf>
    <xf numFmtId="0" fontId="72" fillId="6" borderId="62" xfId="17" applyFont="1" applyFill="1" applyBorder="1" applyAlignment="1">
      <alignment horizontal="left" vertical="center" wrapText="1" indent="1"/>
    </xf>
    <xf numFmtId="0" fontId="88" fillId="0" borderId="0" xfId="0" applyFont="1" applyAlignment="1">
      <alignment horizontal="left" vertical="center" indent="1"/>
    </xf>
    <xf numFmtId="0" fontId="89" fillId="0" borderId="0" xfId="0" applyFont="1" applyAlignment="1">
      <alignment horizontal="left" vertical="center" indent="1"/>
    </xf>
    <xf numFmtId="0" fontId="99" fillId="9" borderId="57" xfId="17" applyFont="1" applyFill="1" applyBorder="1" applyAlignment="1">
      <alignment horizontal="left" vertical="center" wrapText="1" indent="1"/>
    </xf>
    <xf numFmtId="0" fontId="99" fillId="9" borderId="58" xfId="17" applyFont="1" applyFill="1" applyBorder="1" applyAlignment="1">
      <alignment horizontal="left" vertical="center" indent="1"/>
    </xf>
    <xf numFmtId="0" fontId="99" fillId="9" borderId="59" xfId="17" applyFont="1" applyFill="1" applyBorder="1" applyAlignment="1">
      <alignment horizontal="left" vertical="center" indent="1"/>
    </xf>
    <xf numFmtId="0" fontId="45" fillId="10" borderId="60" xfId="0" applyFont="1" applyFill="1" applyBorder="1" applyAlignment="1">
      <alignment vertical="center"/>
    </xf>
    <xf numFmtId="0" fontId="57" fillId="10" borderId="29" xfId="17" applyFont="1" applyFill="1" applyBorder="1" applyAlignment="1">
      <alignment horizontal="center" vertical="center" wrapText="1"/>
    </xf>
    <xf numFmtId="0" fontId="57" fillId="10" borderId="29" xfId="17" applyFont="1" applyFill="1" applyBorder="1" applyAlignment="1">
      <alignment horizontal="center" vertical="center"/>
    </xf>
    <xf numFmtId="0" fontId="57" fillId="10" borderId="61" xfId="17" applyFont="1" applyFill="1" applyBorder="1" applyAlignment="1">
      <alignment horizontal="center" vertical="center"/>
    </xf>
    <xf numFmtId="0" fontId="86" fillId="8" borderId="60" xfId="0" applyFont="1" applyFill="1" applyBorder="1" applyAlignment="1">
      <alignment horizontal="center"/>
    </xf>
    <xf numFmtId="0" fontId="85" fillId="8" borderId="61" xfId="17" applyFont="1" applyFill="1" applyBorder="1" applyAlignment="1">
      <alignment horizontal="center" vertical="center" wrapText="1"/>
    </xf>
    <xf numFmtId="1" fontId="120" fillId="7" borderId="29" xfId="0" applyNumberFormat="1" applyFont="1" applyFill="1" applyBorder="1" applyAlignment="1">
      <alignment horizontal="center" vertical="center" wrapText="1"/>
    </xf>
    <xf numFmtId="1" fontId="120" fillId="7" borderId="61" xfId="0" applyNumberFormat="1" applyFont="1" applyFill="1" applyBorder="1" applyAlignment="1">
      <alignment horizontal="center" vertical="center" wrapText="1"/>
    </xf>
    <xf numFmtId="1" fontId="120" fillId="6" borderId="29" xfId="0" applyNumberFormat="1" applyFont="1" applyFill="1" applyBorder="1" applyAlignment="1">
      <alignment horizontal="center" vertical="center" wrapText="1"/>
    </xf>
    <xf numFmtId="1" fontId="120" fillId="6" borderId="61" xfId="0" applyNumberFormat="1" applyFont="1" applyFill="1" applyBorder="1" applyAlignment="1">
      <alignment horizontal="center" vertical="center" wrapText="1"/>
    </xf>
    <xf numFmtId="3" fontId="64" fillId="7" borderId="64" xfId="0" applyNumberFormat="1" applyFont="1" applyFill="1" applyBorder="1" applyAlignment="1">
      <alignment horizontal="center" vertical="center" wrapText="1"/>
    </xf>
    <xf numFmtId="0" fontId="99" fillId="9" borderId="58" xfId="17" applyFont="1" applyFill="1" applyBorder="1" applyAlignment="1">
      <alignment horizontal="left" vertical="center" wrapText="1" indent="1"/>
    </xf>
    <xf numFmtId="0" fontId="99" fillId="9" borderId="59" xfId="17" applyFont="1" applyFill="1" applyBorder="1" applyAlignment="1">
      <alignment horizontal="left" vertical="center" wrapText="1" indent="1"/>
    </xf>
    <xf numFmtId="0" fontId="85" fillId="8" borderId="60" xfId="17" applyFont="1" applyFill="1" applyBorder="1" applyAlignment="1">
      <alignment horizontal="center" vertical="center" wrapText="1"/>
    </xf>
    <xf numFmtId="0" fontId="85" fillId="8" borderId="29" xfId="17" applyFont="1" applyFill="1" applyBorder="1" applyAlignment="1">
      <alignment horizontal="center" vertical="center"/>
    </xf>
    <xf numFmtId="0" fontId="85" fillId="8" borderId="29" xfId="17" applyFont="1" applyFill="1" applyBorder="1" applyAlignment="1">
      <alignment horizontal="center" vertical="center" wrapText="1"/>
    </xf>
    <xf numFmtId="0" fontId="85" fillId="8" borderId="61" xfId="17" applyFont="1" applyFill="1" applyBorder="1" applyAlignment="1">
      <alignment horizontal="center" vertical="center" wrapText="1"/>
    </xf>
    <xf numFmtId="0" fontId="46" fillId="10" borderId="60" xfId="17" applyFont="1" applyFill="1" applyBorder="1" applyAlignment="1">
      <alignment horizontal="center" vertical="center" wrapText="1"/>
    </xf>
    <xf numFmtId="0" fontId="45" fillId="10" borderId="29" xfId="17" applyFont="1" applyFill="1" applyBorder="1" applyAlignment="1">
      <alignment horizontal="center" vertical="center" wrapText="1"/>
    </xf>
    <xf numFmtId="0" fontId="45" fillId="10" borderId="61" xfId="17" applyFont="1" applyFill="1" applyBorder="1" applyAlignment="1">
      <alignment horizontal="center" vertical="center" wrapText="1"/>
    </xf>
    <xf numFmtId="3" fontId="78" fillId="2" borderId="23" xfId="0" applyNumberFormat="1" applyFont="1" applyFill="1" applyBorder="1" applyAlignment="1">
      <alignment horizontal="center"/>
    </xf>
    <xf numFmtId="3" fontId="78" fillId="2" borderId="25" xfId="0" applyNumberFormat="1" applyFont="1" applyFill="1" applyBorder="1" applyAlignment="1">
      <alignment horizontal="center"/>
    </xf>
    <xf numFmtId="0" fontId="99" fillId="9" borderId="57" xfId="0" applyFont="1" applyFill="1" applyBorder="1" applyAlignment="1">
      <alignment horizontal="left" vertical="center" indent="1"/>
    </xf>
    <xf numFmtId="0" fontId="99" fillId="9" borderId="58" xfId="0" applyFont="1" applyFill="1" applyBorder="1" applyAlignment="1">
      <alignment horizontal="left" vertical="center" indent="1"/>
    </xf>
    <xf numFmtId="0" fontId="99" fillId="9" borderId="59" xfId="0" applyFont="1" applyFill="1" applyBorder="1" applyAlignment="1">
      <alignment horizontal="left" vertical="center" indent="1"/>
    </xf>
    <xf numFmtId="0" fontId="73" fillId="11" borderId="60" xfId="0" applyFont="1" applyFill="1" applyBorder="1" applyAlignment="1">
      <alignment horizontal="left" vertical="center" wrapText="1"/>
    </xf>
    <xf numFmtId="0" fontId="66" fillId="11" borderId="29" xfId="0" applyFont="1" applyFill="1" applyBorder="1" applyAlignment="1">
      <alignment horizontal="center" vertical="center"/>
    </xf>
    <xf numFmtId="0" fontId="66" fillId="11" borderId="29" xfId="0" applyFont="1" applyFill="1" applyBorder="1" applyAlignment="1">
      <alignment horizontal="center" vertical="center" wrapText="1"/>
    </xf>
    <xf numFmtId="0" fontId="66" fillId="11" borderId="61" xfId="0" applyFont="1" applyFill="1" applyBorder="1" applyAlignment="1">
      <alignment horizontal="center" vertical="center" wrapText="1"/>
    </xf>
    <xf numFmtId="0" fontId="85" fillId="8" borderId="60" xfId="0" applyFont="1" applyFill="1" applyBorder="1" applyAlignment="1">
      <alignment horizontal="left" vertical="center" wrapText="1" indent="1"/>
    </xf>
    <xf numFmtId="0" fontId="85" fillId="8" borderId="29" xfId="0" applyFont="1" applyFill="1" applyBorder="1" applyAlignment="1">
      <alignment horizontal="center" vertical="center" wrapText="1"/>
    </xf>
    <xf numFmtId="3" fontId="85" fillId="8" borderId="29" xfId="0" applyNumberFormat="1" applyFont="1" applyFill="1" applyBorder="1" applyAlignment="1">
      <alignment horizontal="center" vertical="center" wrapText="1"/>
    </xf>
    <xf numFmtId="0" fontId="85" fillId="8" borderId="61" xfId="0" applyFont="1" applyFill="1" applyBorder="1" applyAlignment="1">
      <alignment horizontal="center" vertical="center" wrapText="1"/>
    </xf>
    <xf numFmtId="0" fontId="85" fillId="10" borderId="60" xfId="0" applyFont="1" applyFill="1" applyBorder="1" applyAlignment="1">
      <alignment horizontal="left" vertical="center" wrapText="1" indent="1"/>
    </xf>
    <xf numFmtId="3" fontId="85" fillId="10" borderId="29" xfId="0" applyNumberFormat="1" applyFont="1" applyFill="1" applyBorder="1" applyAlignment="1">
      <alignment horizontal="center" vertical="center"/>
    </xf>
    <xf numFmtId="3" fontId="85" fillId="10" borderId="61" xfId="0" applyNumberFormat="1" applyFont="1" applyFill="1" applyBorder="1" applyAlignment="1">
      <alignment horizontal="center" vertical="center"/>
    </xf>
    <xf numFmtId="0" fontId="87" fillId="7" borderId="60" xfId="0" applyFont="1" applyFill="1" applyBorder="1" applyAlignment="1">
      <alignment horizontal="left" vertical="center" wrapText="1" indent="1"/>
    </xf>
    <xf numFmtId="0" fontId="120" fillId="6" borderId="29" xfId="0" applyFont="1" applyFill="1" applyBorder="1" applyAlignment="1">
      <alignment horizontal="center" vertical="center" wrapText="1"/>
    </xf>
    <xf numFmtId="0" fontId="120" fillId="7" borderId="29" xfId="0" applyFont="1" applyFill="1" applyBorder="1" applyAlignment="1">
      <alignment horizontal="center" vertical="center" wrapText="1"/>
    </xf>
    <xf numFmtId="0" fontId="120" fillId="7" borderId="61" xfId="0" applyFont="1" applyFill="1" applyBorder="1" applyAlignment="1">
      <alignment horizontal="center" vertical="center" wrapText="1"/>
    </xf>
    <xf numFmtId="0" fontId="85" fillId="10" borderId="29" xfId="0" applyFont="1" applyFill="1" applyBorder="1" applyAlignment="1">
      <alignment horizontal="center" vertical="center" wrapText="1"/>
    </xf>
    <xf numFmtId="3" fontId="85" fillId="10" borderId="29" xfId="0" applyNumberFormat="1" applyFont="1" applyFill="1" applyBorder="1" applyAlignment="1">
      <alignment horizontal="center" vertical="center" wrapText="1"/>
    </xf>
    <xf numFmtId="0" fontId="85" fillId="10" borderId="61" xfId="0" applyFont="1" applyFill="1" applyBorder="1" applyAlignment="1">
      <alignment horizontal="center" vertical="center" wrapText="1"/>
    </xf>
    <xf numFmtId="0" fontId="80" fillId="7" borderId="62" xfId="0" applyFont="1" applyFill="1" applyBorder="1" applyAlignment="1">
      <alignment horizontal="left" vertical="center" wrapText="1" indent="1"/>
    </xf>
    <xf numFmtId="3" fontId="78" fillId="6" borderId="63" xfId="0" applyNumberFormat="1" applyFont="1" applyFill="1" applyBorder="1" applyAlignment="1">
      <alignment horizontal="center" vertical="center"/>
    </xf>
    <xf numFmtId="3" fontId="78" fillId="6" borderId="64" xfId="0" applyNumberFormat="1" applyFont="1" applyFill="1" applyBorder="1" applyAlignment="1">
      <alignment horizontal="center" vertical="center"/>
    </xf>
    <xf numFmtId="0" fontId="69" fillId="0" borderId="23" xfId="0" applyFont="1" applyBorder="1" applyAlignment="1">
      <alignment horizontal="left" wrapText="1" indent="1"/>
    </xf>
    <xf numFmtId="0" fontId="74" fillId="0" borderId="21" xfId="0" applyFont="1" applyBorder="1" applyAlignment="1">
      <alignment horizontal="left" indent="1"/>
    </xf>
    <xf numFmtId="0" fontId="70" fillId="0" borderId="17" xfId="0" applyFont="1" applyBorder="1" applyAlignment="1">
      <alignment horizontal="left" indent="1"/>
    </xf>
    <xf numFmtId="0" fontId="70" fillId="0" borderId="21" xfId="0" applyFont="1" applyBorder="1" applyAlignment="1">
      <alignment horizontal="left" indent="1"/>
    </xf>
    <xf numFmtId="3" fontId="70" fillId="0" borderId="21" xfId="0" applyNumberFormat="1" applyFont="1" applyBorder="1" applyAlignment="1">
      <alignment horizontal="left" indent="1"/>
    </xf>
    <xf numFmtId="0" fontId="73" fillId="10" borderId="60" xfId="0" applyFont="1" applyFill="1" applyBorder="1" applyAlignment="1">
      <alignment horizontal="left" vertical="center"/>
    </xf>
    <xf numFmtId="3" fontId="97" fillId="6" borderId="29" xfId="28" applyNumberFormat="1" applyFont="1" applyFill="1" applyBorder="1" applyAlignment="1">
      <alignment horizontal="center" vertical="center"/>
    </xf>
    <xf numFmtId="3" fontId="97" fillId="7" borderId="29" xfId="28" applyNumberFormat="1" applyFont="1" applyFill="1" applyBorder="1" applyAlignment="1">
      <alignment horizontal="center" vertical="center"/>
    </xf>
    <xf numFmtId="0" fontId="80" fillId="6" borderId="62" xfId="17" applyFont="1" applyFill="1" applyBorder="1" applyAlignment="1">
      <alignment horizontal="left" vertical="center" wrapText="1" indent="1"/>
    </xf>
    <xf numFmtId="3" fontId="80" fillId="6" borderId="63" xfId="17" applyNumberFormat="1" applyFont="1" applyFill="1" applyBorder="1" applyAlignment="1">
      <alignment horizontal="center" vertical="center" wrapText="1"/>
    </xf>
    <xf numFmtId="3" fontId="80" fillId="6" borderId="64" xfId="17" applyNumberFormat="1" applyFont="1" applyFill="1" applyBorder="1" applyAlignment="1">
      <alignment horizontal="center" vertical="center" wrapText="1"/>
    </xf>
    <xf numFmtId="3" fontId="97" fillId="6" borderId="61" xfId="17" applyNumberFormat="1" applyFont="1" applyFill="1" applyBorder="1" applyAlignment="1">
      <alignment horizontal="center" vertical="center"/>
    </xf>
    <xf numFmtId="3" fontId="97" fillId="7" borderId="61" xfId="17" applyNumberFormat="1" applyFont="1" applyFill="1" applyBorder="1" applyAlignment="1">
      <alignment horizontal="center" vertical="center"/>
    </xf>
    <xf numFmtId="0" fontId="35" fillId="0" borderId="1" xfId="0" applyFont="1" applyBorder="1" applyAlignment="1">
      <alignment vertical="center"/>
    </xf>
    <xf numFmtId="0" fontId="87" fillId="6" borderId="60" xfId="17" applyFont="1" applyFill="1" applyBorder="1" applyAlignment="1">
      <alignment horizontal="left" vertical="center" wrapText="1" indent="1"/>
    </xf>
    <xf numFmtId="0" fontId="87" fillId="7" borderId="60" xfId="17" applyFont="1" applyFill="1" applyBorder="1" applyAlignment="1">
      <alignment horizontal="left" vertical="center" wrapText="1" indent="1"/>
    </xf>
    <xf numFmtId="0" fontId="16" fillId="0" borderId="13" xfId="0" applyFont="1" applyBorder="1" applyAlignment="1">
      <alignment horizontal="left" wrapText="1" indent="1"/>
    </xf>
    <xf numFmtId="0" fontId="62" fillId="0" borderId="13" xfId="0" applyFont="1" applyBorder="1" applyAlignment="1">
      <alignment horizontal="left" wrapText="1" indent="1"/>
    </xf>
    <xf numFmtId="0" fontId="16" fillId="0" borderId="24" xfId="0" applyFont="1" applyBorder="1" applyAlignment="1">
      <alignment horizontal="left" wrapText="1" indent="1"/>
    </xf>
    <xf numFmtId="0" fontId="62" fillId="0" borderId="24" xfId="0" applyFont="1" applyBorder="1" applyAlignment="1">
      <alignment horizontal="left" wrapText="1" indent="1"/>
    </xf>
    <xf numFmtId="0" fontId="57" fillId="8" borderId="29" xfId="28" applyFont="1" applyFill="1" applyBorder="1" applyAlignment="1">
      <alignment horizontal="center" vertical="center" wrapText="1"/>
    </xf>
    <xf numFmtId="0" fontId="57" fillId="8" borderId="61" xfId="28" applyFont="1" applyFill="1" applyBorder="1" applyAlignment="1">
      <alignment horizontal="center" vertical="center" wrapText="1"/>
    </xf>
    <xf numFmtId="0" fontId="85" fillId="10" borderId="29" xfId="28" applyFont="1" applyFill="1" applyBorder="1" applyAlignment="1">
      <alignment horizontal="center" vertical="center" wrapText="1"/>
    </xf>
    <xf numFmtId="3" fontId="85" fillId="10" borderId="61" xfId="29" applyNumberFormat="1" applyFont="1" applyFill="1" applyBorder="1" applyAlignment="1">
      <alignment horizontal="center" vertical="center"/>
    </xf>
    <xf numFmtId="3" fontId="97" fillId="6" borderId="29" xfId="29" applyNumberFormat="1" applyFont="1" applyFill="1" applyBorder="1" applyAlignment="1">
      <alignment horizontal="center" vertical="center"/>
    </xf>
    <xf numFmtId="3" fontId="130" fillId="6" borderId="61" xfId="29" applyNumberFormat="1" applyFont="1" applyFill="1" applyBorder="1" applyAlignment="1">
      <alignment horizontal="center" vertical="center"/>
    </xf>
    <xf numFmtId="3" fontId="97" fillId="7" borderId="29" xfId="29" applyNumberFormat="1" applyFont="1" applyFill="1" applyBorder="1" applyAlignment="1">
      <alignment horizontal="center" vertical="center"/>
    </xf>
    <xf numFmtId="3" fontId="130" fillId="7" borderId="61" xfId="29" applyNumberFormat="1" applyFont="1" applyFill="1" applyBorder="1" applyAlignment="1">
      <alignment horizontal="center" vertical="center"/>
    </xf>
    <xf numFmtId="3" fontId="130" fillId="6" borderId="60" xfId="29" applyNumberFormat="1" applyFont="1" applyFill="1" applyBorder="1" applyAlignment="1">
      <alignment horizontal="left" vertical="center" wrapText="1" indent="1"/>
    </xf>
    <xf numFmtId="3" fontId="130" fillId="6" borderId="29" xfId="29" applyNumberFormat="1" applyFont="1" applyFill="1" applyBorder="1" applyAlignment="1">
      <alignment horizontal="center" vertical="center"/>
    </xf>
    <xf numFmtId="0" fontId="98" fillId="0" borderId="60" xfId="0" applyFont="1" applyBorder="1" applyAlignment="1">
      <alignment horizontal="left" wrapText="1" indent="1"/>
    </xf>
    <xf numFmtId="0" fontId="98" fillId="0" borderId="29" xfId="0" applyFont="1" applyBorder="1" applyAlignment="1">
      <alignment horizontal="left" wrapText="1" indent="1"/>
    </xf>
    <xf numFmtId="0" fontId="98" fillId="0" borderId="61" xfId="0" applyFont="1" applyBorder="1" applyAlignment="1">
      <alignment horizontal="left" wrapText="1" indent="1"/>
    </xf>
    <xf numFmtId="0" fontId="89" fillId="0" borderId="62" xfId="0" applyFont="1" applyBorder="1" applyAlignment="1">
      <alignment horizontal="left" indent="1"/>
    </xf>
    <xf numFmtId="0" fontId="89" fillId="0" borderId="63" xfId="0" applyFont="1" applyBorder="1" applyAlignment="1">
      <alignment horizontal="left" indent="1"/>
    </xf>
    <xf numFmtId="0" fontId="89" fillId="0" borderId="64" xfId="0" applyFont="1" applyBorder="1" applyAlignment="1">
      <alignment horizontal="left" indent="1"/>
    </xf>
    <xf numFmtId="0" fontId="57" fillId="10" borderId="62" xfId="28" applyFont="1" applyFill="1" applyBorder="1" applyAlignment="1">
      <alignment horizontal="left" vertical="center" wrapText="1" indent="1"/>
    </xf>
    <xf numFmtId="0" fontId="57" fillId="10" borderId="57" xfId="28" applyFont="1" applyFill="1" applyBorder="1" applyAlignment="1">
      <alignment horizontal="left" vertical="center" wrapText="1" indent="1"/>
    </xf>
    <xf numFmtId="0" fontId="57" fillId="10" borderId="29" xfId="0" applyFont="1" applyFill="1" applyBorder="1" applyAlignment="1">
      <alignment horizontal="center" vertical="center" wrapText="1"/>
    </xf>
    <xf numFmtId="0" fontId="57" fillId="8" borderId="29" xfId="0" applyFont="1" applyFill="1" applyBorder="1" applyAlignment="1">
      <alignment horizontal="center" vertical="center" wrapText="1"/>
    </xf>
    <xf numFmtId="3" fontId="79" fillId="6" borderId="29" xfId="28" applyNumberFormat="1" applyFont="1" applyFill="1" applyBorder="1" applyAlignment="1">
      <alignment horizontal="center" vertical="center" wrapText="1"/>
    </xf>
    <xf numFmtId="165" fontId="79" fillId="6" borderId="29" xfId="28" applyNumberFormat="1" applyFont="1" applyFill="1" applyBorder="1" applyAlignment="1">
      <alignment horizontal="center" vertical="center" wrapText="1"/>
    </xf>
    <xf numFmtId="3" fontId="79" fillId="6" borderId="29" xfId="26" applyNumberFormat="1" applyFont="1" applyFill="1" applyBorder="1" applyAlignment="1">
      <alignment horizontal="center" vertical="center" wrapText="1"/>
    </xf>
    <xf numFmtId="165" fontId="79" fillId="6" borderId="29" xfId="0" applyNumberFormat="1" applyFont="1" applyFill="1" applyBorder="1" applyAlignment="1">
      <alignment horizontal="center" vertical="center" wrapText="1"/>
    </xf>
    <xf numFmtId="0" fontId="79" fillId="6" borderId="29" xfId="0" applyFont="1" applyFill="1" applyBorder="1" applyAlignment="1">
      <alignment horizontal="center" vertical="center" wrapText="1"/>
    </xf>
    <xf numFmtId="3" fontId="79" fillId="7" borderId="29" xfId="28" applyNumberFormat="1" applyFont="1" applyFill="1" applyBorder="1" applyAlignment="1">
      <alignment horizontal="center" vertical="center" wrapText="1"/>
    </xf>
    <xf numFmtId="165" fontId="79" fillId="7" borderId="29" xfId="28" applyNumberFormat="1" applyFont="1" applyFill="1" applyBorder="1" applyAlignment="1">
      <alignment horizontal="center" vertical="center" wrapText="1"/>
    </xf>
    <xf numFmtId="3" fontId="79" fillId="7" borderId="29" xfId="26" applyNumberFormat="1" applyFont="1" applyFill="1" applyBorder="1" applyAlignment="1">
      <alignment horizontal="center" vertical="center" wrapText="1"/>
    </xf>
    <xf numFmtId="165" fontId="79" fillId="7" borderId="29" xfId="0" applyNumberFormat="1" applyFont="1" applyFill="1" applyBorder="1" applyAlignment="1">
      <alignment horizontal="center" vertical="center" wrapText="1"/>
    </xf>
    <xf numFmtId="0" fontId="79" fillId="7" borderId="29" xfId="0" applyFont="1" applyFill="1" applyBorder="1" applyAlignment="1">
      <alignment horizontal="center" vertical="center" wrapText="1"/>
    </xf>
    <xf numFmtId="3" fontId="80" fillId="7" borderId="29" xfId="28" applyNumberFormat="1" applyFont="1" applyFill="1" applyBorder="1" applyAlignment="1">
      <alignment horizontal="center" vertical="center" wrapText="1"/>
    </xf>
    <xf numFmtId="165" fontId="80" fillId="7" borderId="29" xfId="28" applyNumberFormat="1" applyFont="1" applyFill="1" applyBorder="1" applyAlignment="1">
      <alignment horizontal="center" vertical="center" wrapText="1"/>
    </xf>
    <xf numFmtId="165" fontId="80" fillId="7" borderId="29" xfId="0" applyNumberFormat="1" applyFont="1" applyFill="1" applyBorder="1" applyAlignment="1">
      <alignment horizontal="center" vertical="center" wrapText="1"/>
    </xf>
    <xf numFmtId="0" fontId="80" fillId="7" borderId="29" xfId="0" applyFont="1" applyFill="1" applyBorder="1" applyAlignment="1">
      <alignment horizontal="center" vertical="center" wrapText="1"/>
    </xf>
    <xf numFmtId="0" fontId="73" fillId="8" borderId="29" xfId="0" applyFont="1" applyFill="1" applyBorder="1" applyAlignment="1">
      <alignment horizontal="center" vertical="center" wrapText="1"/>
    </xf>
    <xf numFmtId="164" fontId="79" fillId="6" borderId="29" xfId="28" applyNumberFormat="1" applyFont="1" applyFill="1" applyBorder="1" applyAlignment="1">
      <alignment horizontal="center" vertical="center" wrapText="1"/>
    </xf>
    <xf numFmtId="164" fontId="79" fillId="7" borderId="29" xfId="28" applyNumberFormat="1" applyFont="1" applyFill="1" applyBorder="1" applyAlignment="1">
      <alignment horizontal="center" vertical="center" wrapText="1"/>
    </xf>
    <xf numFmtId="3" fontId="71" fillId="6" borderId="29" xfId="28" applyNumberFormat="1" applyFont="1" applyFill="1" applyBorder="1" applyAlignment="1">
      <alignment horizontal="center" vertical="center" wrapText="1"/>
    </xf>
    <xf numFmtId="164" fontId="71" fillId="6" borderId="29" xfId="28" applyNumberFormat="1" applyFont="1" applyFill="1" applyBorder="1" applyAlignment="1">
      <alignment horizontal="center" vertical="center" wrapText="1"/>
    </xf>
    <xf numFmtId="3" fontId="71" fillId="6" borderId="29" xfId="26" applyNumberFormat="1" applyFont="1" applyFill="1" applyBorder="1" applyAlignment="1">
      <alignment horizontal="center" vertical="center" wrapText="1"/>
    </xf>
    <xf numFmtId="0" fontId="23" fillId="6" borderId="29" xfId="0" applyFont="1" applyFill="1" applyBorder="1" applyAlignment="1">
      <alignment horizontal="center" vertical="center" wrapText="1"/>
    </xf>
    <xf numFmtId="3" fontId="80" fillId="7" borderId="63" xfId="28" applyNumberFormat="1" applyFont="1" applyFill="1" applyBorder="1" applyAlignment="1">
      <alignment horizontal="center" vertical="center" wrapText="1"/>
    </xf>
    <xf numFmtId="165" fontId="80" fillId="7" borderId="63" xfId="28" applyNumberFormat="1" applyFont="1" applyFill="1" applyBorder="1" applyAlignment="1">
      <alignment horizontal="center" vertical="center" wrapText="1"/>
    </xf>
    <xf numFmtId="3" fontId="80" fillId="7" borderId="63" xfId="26" applyNumberFormat="1" applyFont="1" applyFill="1" applyBorder="1" applyAlignment="1">
      <alignment horizontal="center" vertical="center" wrapText="1"/>
    </xf>
    <xf numFmtId="165" fontId="80" fillId="7" borderId="63" xfId="0" applyNumberFormat="1" applyFont="1" applyFill="1" applyBorder="1" applyAlignment="1">
      <alignment horizontal="center" vertical="center" wrapText="1"/>
    </xf>
    <xf numFmtId="0" fontId="80" fillId="7" borderId="63" xfId="0" applyFont="1" applyFill="1" applyBorder="1" applyAlignment="1">
      <alignment horizontal="center" vertical="center" wrapText="1"/>
    </xf>
    <xf numFmtId="0" fontId="57" fillId="10" borderId="60" xfId="28" applyFont="1" applyFill="1" applyBorder="1" applyAlignment="1">
      <alignment horizontal="left" vertical="center" wrapText="1" indent="1"/>
    </xf>
    <xf numFmtId="0" fontId="80" fillId="6" borderId="60" xfId="28" applyFont="1" applyFill="1" applyBorder="1" applyAlignment="1">
      <alignment horizontal="left" vertical="center" wrapText="1" indent="1"/>
    </xf>
    <xf numFmtId="0" fontId="80" fillId="7" borderId="60" xfId="28" applyFont="1" applyFill="1" applyBorder="1" applyAlignment="1">
      <alignment horizontal="left" vertical="center" wrapText="1" indent="1"/>
    </xf>
    <xf numFmtId="0" fontId="72" fillId="6" borderId="60" xfId="28" applyFont="1" applyFill="1" applyBorder="1" applyAlignment="1">
      <alignment horizontal="left" vertical="center" wrapText="1" indent="1"/>
    </xf>
    <xf numFmtId="0" fontId="80" fillId="7" borderId="62" xfId="28" applyFont="1" applyFill="1" applyBorder="1" applyAlignment="1">
      <alignment horizontal="left" vertical="center" wrapText="1" indent="1"/>
    </xf>
    <xf numFmtId="0" fontId="153" fillId="0" borderId="0" xfId="0" applyFont="1" applyBorder="1" applyAlignment="1">
      <alignment horizontal="center"/>
    </xf>
    <xf numFmtId="0" fontId="82" fillId="8" borderId="0" xfId="0" applyFont="1" applyFill="1" applyBorder="1" applyAlignment="1">
      <alignment horizontal="center" wrapText="1"/>
    </xf>
    <xf numFmtId="0" fontId="10" fillId="6" borderId="0" xfId="0" applyFont="1" applyFill="1" applyBorder="1" applyAlignment="1">
      <alignment horizontal="center" wrapText="1"/>
    </xf>
    <xf numFmtId="0" fontId="10" fillId="7" borderId="0" xfId="0" applyFont="1" applyFill="1" applyBorder="1" applyAlignment="1">
      <alignment horizontal="center" wrapText="1"/>
    </xf>
    <xf numFmtId="0" fontId="5" fillId="7" borderId="0" xfId="0" applyFont="1" applyFill="1" applyBorder="1" applyAlignment="1">
      <alignment horizontal="center" wrapText="1"/>
    </xf>
    <xf numFmtId="0" fontId="81" fillId="8" borderId="0" xfId="0" applyFont="1" applyFill="1" applyBorder="1" applyAlignment="1">
      <alignment horizontal="center" wrapText="1"/>
    </xf>
    <xf numFmtId="0" fontId="4" fillId="6" borderId="0" xfId="0" applyFont="1" applyFill="1" applyBorder="1" applyAlignment="1">
      <alignment horizontal="center" wrapText="1"/>
    </xf>
    <xf numFmtId="0" fontId="4" fillId="7" borderId="0" xfId="0" applyFont="1" applyFill="1" applyBorder="1" applyAlignment="1">
      <alignment horizontal="center" wrapText="1"/>
    </xf>
    <xf numFmtId="0" fontId="29" fillId="6" borderId="0" xfId="0" applyFont="1" applyFill="1" applyBorder="1" applyAlignment="1">
      <alignment horizontal="center" wrapText="1"/>
    </xf>
    <xf numFmtId="0" fontId="11" fillId="0" borderId="0" xfId="0" applyFont="1" applyBorder="1" applyAlignment="1">
      <alignment horizontal="center"/>
    </xf>
    <xf numFmtId="0" fontId="4" fillId="0" borderId="0" xfId="0" applyFont="1" applyBorder="1" applyAlignment="1">
      <alignment horizontal="center"/>
    </xf>
    <xf numFmtId="0" fontId="29" fillId="0" borderId="0" xfId="0" applyFont="1" applyBorder="1" applyAlignment="1">
      <alignment horizontal="center"/>
    </xf>
    <xf numFmtId="0" fontId="38" fillId="0" borderId="0" xfId="0" applyFont="1" applyBorder="1" applyAlignment="1">
      <alignment horizontal="center"/>
    </xf>
    <xf numFmtId="0" fontId="57" fillId="8" borderId="61" xfId="0" applyFont="1" applyFill="1" applyBorder="1" applyAlignment="1">
      <alignment horizontal="center" vertical="center" wrapText="1"/>
    </xf>
    <xf numFmtId="0" fontId="79" fillId="6" borderId="61" xfId="0" applyFont="1" applyFill="1" applyBorder="1" applyAlignment="1">
      <alignment horizontal="center" vertical="center" wrapText="1"/>
    </xf>
    <xf numFmtId="0" fontId="79" fillId="7" borderId="61" xfId="0" applyFont="1" applyFill="1" applyBorder="1" applyAlignment="1">
      <alignment horizontal="center" vertical="center" wrapText="1"/>
    </xf>
    <xf numFmtId="0" fontId="80" fillId="7" borderId="61" xfId="0" applyFont="1" applyFill="1" applyBorder="1" applyAlignment="1">
      <alignment horizontal="center" vertical="center" wrapText="1"/>
    </xf>
    <xf numFmtId="0" fontId="73" fillId="8" borderId="61" xfId="0" applyFont="1" applyFill="1" applyBorder="1" applyAlignment="1">
      <alignment horizontal="center" vertical="center" wrapText="1"/>
    </xf>
    <xf numFmtId="0" fontId="23" fillId="6" borderId="61" xfId="0" applyFont="1" applyFill="1" applyBorder="1" applyAlignment="1">
      <alignment horizontal="center" vertical="center" wrapText="1"/>
    </xf>
    <xf numFmtId="0" fontId="80" fillId="7" borderId="64" xfId="0" applyFont="1" applyFill="1" applyBorder="1" applyAlignment="1">
      <alignment horizontal="center" vertical="center" wrapText="1"/>
    </xf>
    <xf numFmtId="0" fontId="85" fillId="10" borderId="29" xfId="17" applyFont="1" applyFill="1" applyBorder="1" applyAlignment="1">
      <alignment horizontal="center" vertical="center" wrapText="1"/>
    </xf>
    <xf numFmtId="0" fontId="12" fillId="0" borderId="0" xfId="0" applyFont="1" applyBorder="1" applyAlignment="1">
      <alignment horizontal="left" wrapText="1"/>
    </xf>
    <xf numFmtId="0" fontId="39" fillId="0" borderId="0" xfId="0" applyFont="1" applyBorder="1" applyAlignment="1">
      <alignment horizontal="left" wrapText="1"/>
    </xf>
    <xf numFmtId="0" fontId="69" fillId="0" borderId="0" xfId="0" applyFont="1" applyBorder="1" applyAlignment="1">
      <alignment horizontal="left" indent="1"/>
    </xf>
    <xf numFmtId="0" fontId="62" fillId="0" borderId="0" xfId="0" applyFont="1" applyBorder="1" applyAlignment="1">
      <alignment horizontal="left" indent="1"/>
    </xf>
    <xf numFmtId="0" fontId="31" fillId="0" borderId="0" xfId="0" applyFont="1" applyBorder="1" applyAlignment="1">
      <alignment horizontal="left" indent="1"/>
    </xf>
    <xf numFmtId="0" fontId="4" fillId="0" borderId="0" xfId="0" applyFont="1" applyBorder="1" applyAlignment="1">
      <alignment horizontal="left" indent="1"/>
    </xf>
    <xf numFmtId="0" fontId="62" fillId="0" borderId="0" xfId="0" applyFont="1" applyBorder="1" applyAlignment="1">
      <alignment horizontal="left" vertical="center" wrapText="1" indent="1"/>
    </xf>
    <xf numFmtId="0" fontId="31" fillId="0" borderId="0" xfId="0" applyFont="1" applyBorder="1" applyAlignment="1">
      <alignment vertical="center"/>
    </xf>
    <xf numFmtId="0" fontId="57" fillId="8" borderId="29" xfId="17" applyFont="1" applyFill="1" applyBorder="1" applyAlignment="1">
      <alignment horizontal="center" vertical="center" wrapText="1"/>
    </xf>
    <xf numFmtId="0" fontId="57" fillId="8" borderId="61" xfId="17" applyFont="1" applyFill="1" applyBorder="1" applyAlignment="1">
      <alignment horizontal="center" vertical="center" wrapText="1"/>
    </xf>
    <xf numFmtId="0" fontId="33" fillId="6" borderId="0" xfId="0" applyFont="1" applyFill="1" applyAlignment="1">
      <alignment vertical="center"/>
    </xf>
    <xf numFmtId="0" fontId="33" fillId="7" borderId="0" xfId="0" applyFont="1" applyFill="1" applyAlignment="1">
      <alignment vertical="center"/>
    </xf>
    <xf numFmtId="0" fontId="57" fillId="10" borderId="60" xfId="17" applyFont="1" applyFill="1" applyBorder="1" applyAlignment="1">
      <alignment horizontal="left" vertical="center" indent="1"/>
    </xf>
    <xf numFmtId="0" fontId="79" fillId="8" borderId="60" xfId="17" applyFont="1" applyFill="1" applyBorder="1" applyAlignment="1">
      <alignment horizontal="left" vertical="center" indent="1"/>
    </xf>
    <xf numFmtId="0" fontId="74" fillId="0" borderId="20" xfId="0" applyFont="1" applyBorder="1" applyAlignment="1">
      <alignment horizontal="left" vertical="center" indent="1"/>
    </xf>
    <xf numFmtId="0" fontId="33" fillId="0" borderId="20" xfId="0" applyFont="1" applyBorder="1" applyAlignment="1">
      <alignment horizontal="left" vertical="center" indent="1"/>
    </xf>
    <xf numFmtId="0" fontId="57" fillId="10" borderId="60" xfId="0" applyFont="1" applyFill="1" applyBorder="1" applyAlignment="1"/>
    <xf numFmtId="0" fontId="57" fillId="10" borderId="61" xfId="0" applyFont="1" applyFill="1" applyBorder="1" applyAlignment="1">
      <alignment horizontal="center" vertical="center" wrapText="1"/>
    </xf>
    <xf numFmtId="3" fontId="71" fillId="6" borderId="29" xfId="0" applyNumberFormat="1" applyFont="1" applyFill="1" applyBorder="1" applyAlignment="1">
      <alignment horizontal="center" vertical="center"/>
    </xf>
    <xf numFmtId="49" fontId="71" fillId="6" borderId="29" xfId="32" applyNumberFormat="1" applyFont="1" applyFill="1" applyBorder="1" applyAlignment="1">
      <alignment horizontal="center" vertical="center"/>
    </xf>
    <xf numFmtId="3" fontId="72" fillId="6" borderId="61" xfId="0" applyNumberFormat="1" applyFont="1" applyFill="1" applyBorder="1" applyAlignment="1">
      <alignment horizontal="center" vertical="center"/>
    </xf>
    <xf numFmtId="3" fontId="71" fillId="7" borderId="29" xfId="0" applyNumberFormat="1" applyFont="1" applyFill="1" applyBorder="1" applyAlignment="1">
      <alignment horizontal="center" vertical="center"/>
    </xf>
    <xf numFmtId="49" fontId="71" fillId="7" borderId="29" xfId="32" applyNumberFormat="1" applyFont="1" applyFill="1" applyBorder="1" applyAlignment="1">
      <alignment horizontal="center" vertical="center"/>
    </xf>
    <xf numFmtId="3" fontId="72" fillId="7" borderId="61" xfId="0" applyNumberFormat="1" applyFont="1" applyFill="1" applyBorder="1" applyAlignment="1">
      <alignment horizontal="center" vertical="center"/>
    </xf>
    <xf numFmtId="3" fontId="80" fillId="7" borderId="63" xfId="0" applyNumberFormat="1" applyFont="1" applyFill="1" applyBorder="1" applyAlignment="1">
      <alignment horizontal="center" vertical="center"/>
    </xf>
    <xf numFmtId="49" fontId="80" fillId="7" borderId="63" xfId="32" applyNumberFormat="1" applyFont="1" applyFill="1" applyBorder="1" applyAlignment="1">
      <alignment horizontal="center" vertical="center"/>
    </xf>
    <xf numFmtId="3" fontId="80" fillId="7" borderId="64" xfId="0" applyNumberFormat="1" applyFont="1" applyFill="1" applyBorder="1" applyAlignment="1">
      <alignment horizontal="center" vertical="center"/>
    </xf>
    <xf numFmtId="0" fontId="46" fillId="7" borderId="0" xfId="0" applyFont="1" applyFill="1" applyAlignment="1">
      <alignment vertical="center"/>
    </xf>
    <xf numFmtId="0" fontId="99" fillId="9" borderId="56" xfId="0" applyFont="1" applyFill="1" applyBorder="1" applyAlignment="1">
      <alignment horizontal="left" vertical="center" wrapText="1" indent="1"/>
    </xf>
    <xf numFmtId="0" fontId="97" fillId="6" borderId="60" xfId="0" applyFont="1" applyFill="1" applyBorder="1" applyAlignment="1">
      <alignment horizontal="left" vertical="center" wrapText="1" indent="1"/>
    </xf>
    <xf numFmtId="0" fontId="97" fillId="7" borderId="60" xfId="0" applyFont="1" applyFill="1" applyBorder="1" applyAlignment="1">
      <alignment horizontal="left" vertical="center" wrapText="1" indent="1"/>
    </xf>
    <xf numFmtId="0" fontId="74" fillId="0" borderId="25" xfId="0" applyFont="1" applyBorder="1" applyAlignment="1">
      <alignment horizontal="left" indent="1"/>
    </xf>
    <xf numFmtId="0" fontId="74" fillId="0" borderId="13" xfId="0" applyFont="1" applyBorder="1" applyAlignment="1">
      <alignment horizontal="left" indent="1"/>
    </xf>
    <xf numFmtId="0" fontId="74" fillId="0" borderId="16" xfId="0" applyFont="1" applyBorder="1" applyAlignment="1">
      <alignment horizontal="left" indent="1"/>
    </xf>
    <xf numFmtId="0" fontId="99" fillId="9" borderId="57" xfId="0" applyFont="1" applyFill="1" applyBorder="1" applyAlignment="1">
      <alignment horizontal="left" vertical="center" wrapText="1" indent="1"/>
    </xf>
    <xf numFmtId="0" fontId="84" fillId="10" borderId="60" xfId="0" applyFont="1" applyFill="1" applyBorder="1" applyAlignment="1">
      <alignment vertical="center" wrapText="1"/>
    </xf>
    <xf numFmtId="0" fontId="57" fillId="10" borderId="29" xfId="0" applyFont="1" applyFill="1" applyBorder="1" applyAlignment="1">
      <alignment horizontal="center" vertical="center" wrapText="1"/>
    </xf>
    <xf numFmtId="0" fontId="57" fillId="10" borderId="61" xfId="0" applyFont="1" applyFill="1" applyBorder="1" applyAlignment="1">
      <alignment horizontal="center" vertical="center" wrapText="1"/>
    </xf>
    <xf numFmtId="0" fontId="84" fillId="8" borderId="60" xfId="0" applyFont="1" applyFill="1" applyBorder="1" applyAlignment="1">
      <alignment vertical="center" wrapText="1"/>
    </xf>
    <xf numFmtId="3" fontId="97" fillId="6" borderId="29" xfId="0" applyNumberFormat="1" applyFont="1" applyFill="1" applyBorder="1" applyAlignment="1">
      <alignment horizontal="center" vertical="center"/>
    </xf>
    <xf numFmtId="3" fontId="97" fillId="7" borderId="29" xfId="0" applyNumberFormat="1" applyFont="1" applyFill="1" applyBorder="1" applyAlignment="1">
      <alignment horizontal="center" vertical="center"/>
    </xf>
    <xf numFmtId="3" fontId="97" fillId="7" borderId="61" xfId="0" applyNumberFormat="1" applyFont="1" applyFill="1" applyBorder="1" applyAlignment="1">
      <alignment horizontal="center" vertical="center"/>
    </xf>
    <xf numFmtId="0" fontId="84" fillId="7" borderId="62" xfId="0" applyFont="1" applyFill="1" applyBorder="1" applyAlignment="1">
      <alignment horizontal="left" vertical="center" wrapText="1" indent="1"/>
    </xf>
    <xf numFmtId="3" fontId="130" fillId="6" borderId="63" xfId="0" applyNumberFormat="1" applyFont="1" applyFill="1" applyBorder="1" applyAlignment="1">
      <alignment horizontal="center" vertical="center"/>
    </xf>
    <xf numFmtId="3" fontId="130" fillId="7" borderId="63" xfId="0" applyNumberFormat="1" applyFont="1" applyFill="1" applyBorder="1" applyAlignment="1">
      <alignment horizontal="center" vertical="center"/>
    </xf>
    <xf numFmtId="3" fontId="130" fillId="7" borderId="64" xfId="0" applyNumberFormat="1" applyFont="1" applyFill="1" applyBorder="1" applyAlignment="1">
      <alignment horizontal="center" vertical="center"/>
    </xf>
    <xf numFmtId="0" fontId="33" fillId="0" borderId="23" xfId="0" applyFont="1" applyBorder="1" applyAlignment="1">
      <alignment vertical="center"/>
    </xf>
    <xf numFmtId="0" fontId="73" fillId="10" borderId="60" xfId="0" applyFont="1" applyFill="1" applyBorder="1" applyAlignment="1">
      <alignment vertical="center" wrapText="1"/>
    </xf>
    <xf numFmtId="0" fontId="73" fillId="8" borderId="60" xfId="0" applyFont="1" applyFill="1" applyBorder="1" applyAlignment="1">
      <alignment vertical="center" wrapText="1"/>
    </xf>
    <xf numFmtId="164" fontId="71" fillId="6" borderId="29" xfId="0" applyNumberFormat="1" applyFont="1" applyFill="1" applyBorder="1" applyAlignment="1">
      <alignment horizontal="center" vertical="center"/>
    </xf>
    <xf numFmtId="164" fontId="79" fillId="7" borderId="29" xfId="0" applyNumberFormat="1" applyFont="1" applyFill="1" applyBorder="1" applyAlignment="1">
      <alignment horizontal="center" vertical="center"/>
    </xf>
    <xf numFmtId="164" fontId="71" fillId="7" borderId="29" xfId="0" applyNumberFormat="1" applyFont="1" applyFill="1" applyBorder="1" applyAlignment="1">
      <alignment horizontal="center" vertical="center"/>
    </xf>
    <xf numFmtId="164" fontId="71" fillId="7" borderId="61" xfId="0" applyNumberFormat="1" applyFont="1" applyFill="1" applyBorder="1" applyAlignment="1">
      <alignment horizontal="center" vertical="center"/>
    </xf>
    <xf numFmtId="164" fontId="64" fillId="6" borderId="63" xfId="0" applyNumberFormat="1" applyFont="1" applyFill="1" applyBorder="1" applyAlignment="1">
      <alignment horizontal="center" vertical="center"/>
    </xf>
    <xf numFmtId="164" fontId="64" fillId="7" borderId="63" xfId="0" applyNumberFormat="1" applyFont="1" applyFill="1" applyBorder="1" applyAlignment="1">
      <alignment horizontal="center" vertical="center"/>
    </xf>
    <xf numFmtId="164" fontId="64" fillId="7" borderId="64" xfId="0" applyNumberFormat="1" applyFont="1" applyFill="1" applyBorder="1" applyAlignment="1">
      <alignment horizontal="center" vertical="center"/>
    </xf>
    <xf numFmtId="0" fontId="33" fillId="0" borderId="23" xfId="0" applyFont="1" applyBorder="1" applyAlignment="1"/>
    <xf numFmtId="164" fontId="71" fillId="6" borderId="29" xfId="0" applyNumberFormat="1" applyFont="1" applyFill="1" applyBorder="1" applyAlignment="1">
      <alignment horizontal="center"/>
    </xf>
    <xf numFmtId="164" fontId="71" fillId="7" borderId="29" xfId="0" applyNumberFormat="1" applyFont="1" applyFill="1" applyBorder="1" applyAlignment="1">
      <alignment horizontal="center"/>
    </xf>
    <xf numFmtId="0" fontId="69" fillId="0" borderId="23" xfId="0" applyFont="1" applyBorder="1" applyAlignment="1">
      <alignment horizontal="left" indent="1"/>
    </xf>
    <xf numFmtId="0" fontId="33" fillId="0" borderId="23" xfId="0" applyFont="1" applyBorder="1" applyAlignment="1">
      <alignment horizontal="left" indent="1"/>
    </xf>
    <xf numFmtId="0" fontId="69" fillId="0" borderId="14" xfId="0" applyFont="1" applyBorder="1" applyAlignment="1">
      <alignment horizontal="left" wrapText="1" indent="1"/>
    </xf>
    <xf numFmtId="0" fontId="69" fillId="0" borderId="19" xfId="0" applyFont="1" applyBorder="1" applyAlignment="1">
      <alignment horizontal="left" wrapText="1" indent="1"/>
    </xf>
    <xf numFmtId="0" fontId="33" fillId="0" borderId="0" xfId="0" applyFont="1" applyAlignment="1">
      <alignment horizontal="left" indent="1"/>
    </xf>
    <xf numFmtId="0" fontId="69" fillId="0" borderId="15" xfId="0" applyFont="1" applyBorder="1" applyAlignment="1">
      <alignment horizontal="left" wrapText="1" indent="1"/>
    </xf>
    <xf numFmtId="0" fontId="86" fillId="10" borderId="60" xfId="0" applyFont="1" applyFill="1" applyBorder="1" applyAlignment="1">
      <alignment vertical="center" wrapText="1"/>
    </xf>
    <xf numFmtId="0" fontId="85" fillId="10" borderId="29" xfId="0" applyFont="1" applyFill="1" applyBorder="1" applyAlignment="1">
      <alignment horizontal="center" vertical="center" wrapText="1"/>
    </xf>
    <xf numFmtId="0" fontId="85" fillId="10" borderId="61" xfId="0" applyFont="1" applyFill="1" applyBorder="1" applyAlignment="1">
      <alignment horizontal="center" vertical="center" wrapText="1"/>
    </xf>
    <xf numFmtId="0" fontId="48" fillId="8" borderId="60" xfId="0" applyFont="1" applyFill="1" applyBorder="1" applyAlignment="1">
      <alignment vertical="center" wrapText="1"/>
    </xf>
    <xf numFmtId="0" fontId="45" fillId="8" borderId="29" xfId="0" applyFont="1" applyFill="1" applyBorder="1" applyAlignment="1">
      <alignment horizontal="center" vertical="center" wrapText="1"/>
    </xf>
    <xf numFmtId="0" fontId="45" fillId="8" borderId="61" xfId="0" applyFont="1" applyFill="1" applyBorder="1" applyAlignment="1">
      <alignment horizontal="center" vertical="center" wrapText="1"/>
    </xf>
    <xf numFmtId="3" fontId="36" fillId="6" borderId="29" xfId="0" applyNumberFormat="1" applyFont="1" applyFill="1" applyBorder="1" applyAlignment="1">
      <alignment horizontal="center" vertical="center" wrapText="1"/>
    </xf>
    <xf numFmtId="3" fontId="36" fillId="7" borderId="29" xfId="0" applyNumberFormat="1" applyFont="1" applyFill="1" applyBorder="1" applyAlignment="1">
      <alignment horizontal="center" vertical="center" wrapText="1"/>
    </xf>
    <xf numFmtId="3" fontId="36" fillId="7" borderId="61" xfId="0" applyNumberFormat="1" applyFont="1" applyFill="1" applyBorder="1" applyAlignment="1">
      <alignment horizontal="center" vertical="center" wrapText="1"/>
    </xf>
    <xf numFmtId="3" fontId="121" fillId="6" borderId="63" xfId="0" applyNumberFormat="1" applyFont="1" applyFill="1" applyBorder="1" applyAlignment="1">
      <alignment horizontal="center" vertical="center"/>
    </xf>
    <xf numFmtId="3" fontId="121" fillId="7" borderId="63" xfId="0" applyNumberFormat="1" applyFont="1" applyFill="1" applyBorder="1" applyAlignment="1">
      <alignment horizontal="center" vertical="center"/>
    </xf>
    <xf numFmtId="3" fontId="121" fillId="7" borderId="64" xfId="0" applyNumberFormat="1" applyFont="1" applyFill="1" applyBorder="1" applyAlignment="1">
      <alignment horizontal="center" vertical="center"/>
    </xf>
    <xf numFmtId="0" fontId="99" fillId="9" borderId="58" xfId="0" applyFont="1" applyFill="1" applyBorder="1" applyAlignment="1">
      <alignment horizontal="left" vertical="center" wrapText="1" indent="1"/>
    </xf>
    <xf numFmtId="0" fontId="99" fillId="9" borderId="59" xfId="0" applyFont="1" applyFill="1" applyBorder="1" applyAlignment="1">
      <alignment horizontal="left" vertical="center" wrapText="1" indent="1"/>
    </xf>
    <xf numFmtId="0" fontId="86" fillId="10" borderId="60" xfId="0" applyFont="1" applyFill="1" applyBorder="1" applyAlignment="1">
      <alignment vertical="center"/>
    </xf>
    <xf numFmtId="0" fontId="57" fillId="8" borderId="60" xfId="0" applyFont="1" applyFill="1" applyBorder="1" applyAlignment="1">
      <alignment horizontal="left" vertical="center" wrapText="1" indent="1"/>
    </xf>
    <xf numFmtId="0" fontId="79" fillId="6" borderId="60" xfId="0" applyFont="1" applyFill="1" applyBorder="1" applyAlignment="1">
      <alignment horizontal="left" vertical="center" indent="1"/>
    </xf>
    <xf numFmtId="1" fontId="79" fillId="6" borderId="29" xfId="0" applyNumberFormat="1" applyFont="1" applyFill="1" applyBorder="1" applyAlignment="1">
      <alignment horizontal="center" vertical="center"/>
    </xf>
    <xf numFmtId="165" fontId="71" fillId="6" borderId="29" xfId="32" applyNumberFormat="1" applyFont="1" applyFill="1" applyBorder="1" applyAlignment="1">
      <alignment horizontal="center" vertical="center"/>
    </xf>
    <xf numFmtId="168" fontId="71" fillId="6" borderId="29" xfId="0" applyNumberFormat="1" applyFont="1" applyFill="1" applyBorder="1" applyAlignment="1">
      <alignment horizontal="center" vertical="center"/>
    </xf>
    <xf numFmtId="3" fontId="79" fillId="6" borderId="61" xfId="0" applyNumberFormat="1" applyFont="1" applyFill="1" applyBorder="1" applyAlignment="1">
      <alignment horizontal="center" vertical="center"/>
    </xf>
    <xf numFmtId="0" fontId="79" fillId="7" borderId="60" xfId="0" applyFont="1" applyFill="1" applyBorder="1" applyAlignment="1">
      <alignment horizontal="left" vertical="center" indent="1"/>
    </xf>
    <xf numFmtId="1" fontId="79" fillId="7" borderId="29" xfId="0" applyNumberFormat="1" applyFont="1" applyFill="1" applyBorder="1" applyAlignment="1">
      <alignment horizontal="center" vertical="center"/>
    </xf>
    <xf numFmtId="165" fontId="71" fillId="7" borderId="29" xfId="32" applyNumberFormat="1" applyFont="1" applyFill="1" applyBorder="1" applyAlignment="1">
      <alignment horizontal="center" vertical="center"/>
    </xf>
    <xf numFmtId="168" fontId="71" fillId="7" borderId="29" xfId="0" applyNumberFormat="1" applyFont="1" applyFill="1" applyBorder="1" applyAlignment="1">
      <alignment horizontal="center" vertical="center"/>
    </xf>
    <xf numFmtId="3" fontId="79" fillId="7" borderId="61" xfId="0" applyNumberFormat="1" applyFont="1" applyFill="1" applyBorder="1" applyAlignment="1">
      <alignment horizontal="center" vertical="center"/>
    </xf>
    <xf numFmtId="0" fontId="80" fillId="7" borderId="62" xfId="0" applyFont="1" applyFill="1" applyBorder="1" applyAlignment="1">
      <alignment horizontal="left" vertical="center" indent="1"/>
    </xf>
    <xf numFmtId="3" fontId="72" fillId="13" borderId="63" xfId="0" applyNumberFormat="1" applyFont="1" applyFill="1" applyBorder="1" applyAlignment="1">
      <alignment horizontal="center" vertical="center"/>
    </xf>
    <xf numFmtId="3" fontId="72" fillId="13" borderId="64" xfId="0" applyNumberFormat="1" applyFont="1" applyFill="1" applyBorder="1" applyAlignment="1">
      <alignment horizontal="center" vertical="center"/>
    </xf>
    <xf numFmtId="167" fontId="72" fillId="13" borderId="63" xfId="32" applyNumberFormat="1" applyFont="1" applyFill="1" applyBorder="1" applyAlignment="1">
      <alignment horizontal="right" vertical="center" indent="2"/>
    </xf>
    <xf numFmtId="0" fontId="16" fillId="2" borderId="23" xfId="0" applyFont="1" applyFill="1" applyBorder="1" applyAlignment="1">
      <alignment horizontal="left" wrapText="1" indent="1"/>
    </xf>
    <xf numFmtId="0" fontId="56" fillId="2" borderId="23" xfId="0" applyFont="1" applyFill="1" applyBorder="1" applyAlignment="1">
      <alignment horizontal="left" wrapText="1" indent="1"/>
    </xf>
    <xf numFmtId="0" fontId="16" fillId="2" borderId="20" xfId="0" applyFont="1" applyFill="1" applyBorder="1" applyAlignment="1">
      <alignment horizontal="left" vertical="center" wrapText="1" indent="1"/>
    </xf>
    <xf numFmtId="0" fontId="56" fillId="2" borderId="20" xfId="0" applyFont="1" applyFill="1" applyBorder="1" applyAlignment="1">
      <alignment horizontal="left" vertical="center" wrapText="1" indent="1"/>
    </xf>
    <xf numFmtId="0" fontId="85" fillId="10" borderId="60" xfId="0" applyFont="1" applyFill="1" applyBorder="1" applyAlignment="1">
      <alignment horizontal="center" vertical="center"/>
    </xf>
    <xf numFmtId="0" fontId="85" fillId="10" borderId="60" xfId="0" applyFont="1" applyFill="1" applyBorder="1" applyAlignment="1">
      <alignment horizontal="center" vertical="center" wrapText="1"/>
    </xf>
    <xf numFmtId="0" fontId="57" fillId="10" borderId="60" xfId="0" applyFont="1" applyFill="1" applyBorder="1" applyAlignment="1">
      <alignment horizontal="left" vertical="center"/>
    </xf>
    <xf numFmtId="3" fontId="71" fillId="6" borderId="61" xfId="0" applyNumberFormat="1" applyFont="1" applyFill="1" applyBorder="1" applyAlignment="1">
      <alignment horizontal="center" vertical="center"/>
    </xf>
    <xf numFmtId="3" fontId="71" fillId="7" borderId="61" xfId="0" applyNumberFormat="1" applyFont="1" applyFill="1" applyBorder="1" applyAlignment="1">
      <alignment horizontal="center" vertical="center"/>
    </xf>
    <xf numFmtId="3" fontId="72" fillId="7" borderId="63" xfId="0" applyNumberFormat="1" applyFont="1" applyFill="1" applyBorder="1" applyAlignment="1">
      <alignment horizontal="center" vertical="center"/>
    </xf>
    <xf numFmtId="3" fontId="72" fillId="7" borderId="64" xfId="0" applyNumberFormat="1" applyFont="1" applyFill="1" applyBorder="1" applyAlignment="1">
      <alignment horizontal="center" vertical="center"/>
    </xf>
    <xf numFmtId="0" fontId="79" fillId="6" borderId="60" xfId="0" applyFont="1" applyFill="1" applyBorder="1" applyAlignment="1">
      <alignment horizontal="left" vertical="center" wrapText="1" indent="1"/>
    </xf>
    <xf numFmtId="0" fontId="79" fillId="7" borderId="60" xfId="0" applyFont="1" applyFill="1" applyBorder="1" applyAlignment="1">
      <alignment horizontal="left" vertical="center" wrapText="1" indent="1"/>
    </xf>
    <xf numFmtId="0" fontId="88" fillId="0" borderId="25" xfId="0" applyFont="1" applyBorder="1" applyAlignment="1">
      <alignment horizontal="left" indent="1"/>
    </xf>
    <xf numFmtId="0" fontId="88" fillId="0" borderId="13" xfId="0" applyFont="1" applyBorder="1" applyAlignment="1">
      <alignment horizontal="left" indent="1"/>
    </xf>
    <xf numFmtId="0" fontId="88" fillId="0" borderId="16" xfId="0" applyFont="1" applyBorder="1" applyAlignment="1">
      <alignment horizontal="left" indent="1"/>
    </xf>
    <xf numFmtId="0" fontId="57" fillId="10" borderId="60" xfId="0" applyFont="1" applyFill="1" applyBorder="1" applyAlignment="1">
      <alignment horizontal="left" vertical="center" wrapText="1" indent="1"/>
    </xf>
    <xf numFmtId="0" fontId="66" fillId="11" borderId="60" xfId="0" applyFont="1" applyFill="1" applyBorder="1" applyAlignment="1">
      <alignment horizontal="left" vertical="center" wrapText="1" indent="1"/>
    </xf>
    <xf numFmtId="0" fontId="80" fillId="6" borderId="60" xfId="0" applyFont="1" applyFill="1" applyBorder="1" applyAlignment="1">
      <alignment horizontal="left" vertical="center" wrapText="1" indent="1"/>
    </xf>
    <xf numFmtId="0" fontId="74" fillId="0" borderId="62" xfId="0" applyFont="1" applyBorder="1" applyAlignment="1">
      <alignment horizontal="left" indent="1"/>
    </xf>
    <xf numFmtId="0" fontId="87" fillId="0" borderId="64" xfId="0" applyFont="1" applyBorder="1" applyAlignment="1">
      <alignment horizontal="center"/>
    </xf>
    <xf numFmtId="3" fontId="57" fillId="10" borderId="61" xfId="0" applyNumberFormat="1" applyFont="1" applyFill="1" applyBorder="1" applyAlignment="1">
      <alignment horizontal="right" vertical="center" indent="2"/>
    </xf>
    <xf numFmtId="3" fontId="57" fillId="8" borderId="61" xfId="0" applyNumberFormat="1" applyFont="1" applyFill="1" applyBorder="1" applyAlignment="1">
      <alignment horizontal="right" vertical="center" wrapText="1" indent="2"/>
    </xf>
    <xf numFmtId="3" fontId="66" fillId="11" borderId="61" xfId="0" applyNumberFormat="1" applyFont="1" applyFill="1" applyBorder="1" applyAlignment="1">
      <alignment horizontal="right" vertical="center" indent="2"/>
    </xf>
    <xf numFmtId="3" fontId="80" fillId="6" borderId="61" xfId="0" applyNumberFormat="1" applyFont="1" applyFill="1" applyBorder="1" applyAlignment="1">
      <alignment horizontal="right" vertical="center" wrapText="1" indent="2"/>
    </xf>
    <xf numFmtId="0" fontId="57" fillId="8" borderId="29" xfId="0" applyFont="1" applyFill="1" applyBorder="1" applyAlignment="1">
      <alignment horizontal="center" vertical="center" wrapText="1"/>
    </xf>
    <xf numFmtId="0" fontId="57" fillId="8" borderId="61" xfId="0" applyFont="1" applyFill="1" applyBorder="1" applyAlignment="1">
      <alignment horizontal="center" vertical="center" wrapText="1"/>
    </xf>
    <xf numFmtId="0" fontId="85" fillId="14" borderId="29" xfId="0" applyFont="1" applyFill="1" applyBorder="1" applyAlignment="1">
      <alignment horizontal="center" vertical="center" wrapText="1"/>
    </xf>
    <xf numFmtId="0" fontId="85" fillId="14" borderId="61" xfId="0" applyFont="1" applyFill="1" applyBorder="1" applyAlignment="1">
      <alignment horizontal="center" vertical="center" wrapText="1"/>
    </xf>
    <xf numFmtId="3" fontId="73" fillId="10" borderId="29" xfId="0" applyNumberFormat="1" applyFont="1" applyFill="1" applyBorder="1" applyAlignment="1">
      <alignment horizontal="center" vertical="center" wrapText="1"/>
    </xf>
    <xf numFmtId="3" fontId="71" fillId="11" borderId="29" xfId="0" applyNumberFormat="1" applyFont="1" applyFill="1" applyBorder="1" applyAlignment="1">
      <alignment horizontal="center" vertical="center" wrapText="1"/>
    </xf>
    <xf numFmtId="3" fontId="71" fillId="6" borderId="29" xfId="0" applyNumberFormat="1" applyFont="1" applyFill="1" applyBorder="1" applyAlignment="1">
      <alignment horizontal="center" vertical="center" wrapText="1"/>
    </xf>
    <xf numFmtId="3" fontId="72" fillId="6" borderId="61" xfId="0" applyNumberFormat="1" applyFont="1" applyFill="1" applyBorder="1" applyAlignment="1">
      <alignment horizontal="center" vertical="center" wrapText="1"/>
    </xf>
    <xf numFmtId="3" fontId="71" fillId="7" borderId="29" xfId="0" applyNumberFormat="1" applyFont="1" applyFill="1" applyBorder="1" applyAlignment="1">
      <alignment horizontal="center" vertical="center" wrapText="1"/>
    </xf>
    <xf numFmtId="3" fontId="72" fillId="7" borderId="61" xfId="0" applyNumberFormat="1" applyFont="1" applyFill="1" applyBorder="1" applyAlignment="1">
      <alignment horizontal="center" vertical="center" wrapText="1"/>
    </xf>
    <xf numFmtId="0" fontId="80" fillId="6" borderId="62" xfId="0" applyFont="1" applyFill="1" applyBorder="1" applyAlignment="1">
      <alignment horizontal="left" vertical="center" wrapText="1" indent="1"/>
    </xf>
    <xf numFmtId="3" fontId="72" fillId="6" borderId="63" xfId="0" applyNumberFormat="1" applyFont="1" applyFill="1" applyBorder="1" applyAlignment="1">
      <alignment horizontal="center" vertical="center" wrapText="1"/>
    </xf>
    <xf numFmtId="3" fontId="72" fillId="6" borderId="64" xfId="0" applyNumberFormat="1" applyFont="1" applyFill="1" applyBorder="1" applyAlignment="1">
      <alignment horizontal="center" vertical="center" wrapText="1"/>
    </xf>
    <xf numFmtId="0" fontId="16" fillId="0" borderId="20" xfId="0" applyFont="1" applyBorder="1" applyAlignment="1">
      <alignment horizontal="left" vertical="center" wrapText="1" indent="1"/>
    </xf>
    <xf numFmtId="0" fontId="62" fillId="0" borderId="20" xfId="0" applyFont="1" applyBorder="1" applyAlignment="1">
      <alignment horizontal="left" vertical="center" wrapText="1" indent="1"/>
    </xf>
    <xf numFmtId="0" fontId="0" fillId="8" borderId="68" xfId="0" applyFont="1" applyFill="1" applyBorder="1" applyAlignment="1">
      <alignment vertical="center" wrapText="1"/>
    </xf>
    <xf numFmtId="0" fontId="57" fillId="8" borderId="68" xfId="0" applyFont="1" applyFill="1" applyBorder="1" applyAlignment="1">
      <alignment horizontal="center" vertical="center" wrapText="1"/>
    </xf>
    <xf numFmtId="0" fontId="141" fillId="0" borderId="0" xfId="0" applyFont="1" applyAlignment="1">
      <alignment horizontal="left" vertical="center" indent="1"/>
    </xf>
    <xf numFmtId="0" fontId="142" fillId="12" borderId="14" xfId="0" applyFont="1" applyFill="1" applyBorder="1" applyAlignment="1">
      <alignment horizontal="left" vertical="center" indent="1"/>
    </xf>
    <xf numFmtId="0" fontId="142" fillId="12" borderId="19" xfId="0" applyFont="1" applyFill="1" applyBorder="1" applyAlignment="1">
      <alignment horizontal="left" vertical="center" indent="1"/>
    </xf>
    <xf numFmtId="0" fontId="142" fillId="0" borderId="19" xfId="0" applyFont="1" applyFill="1" applyBorder="1" applyAlignment="1">
      <alignment horizontal="left" vertical="center" indent="1"/>
    </xf>
    <xf numFmtId="0" fontId="142" fillId="0" borderId="15" xfId="0" applyFont="1" applyFill="1" applyBorder="1" applyAlignment="1">
      <alignment horizontal="left" vertical="center" indent="1"/>
    </xf>
    <xf numFmtId="0" fontId="141" fillId="0" borderId="0" xfId="0" applyFont="1" applyFill="1" applyAlignment="1">
      <alignment horizontal="left" vertical="center" indent="1"/>
    </xf>
    <xf numFmtId="0" fontId="0" fillId="12" borderId="23" xfId="0" applyFont="1" applyFill="1" applyBorder="1" applyAlignment="1">
      <alignment vertical="center"/>
    </xf>
    <xf numFmtId="0" fontId="0" fillId="0" borderId="23" xfId="0" applyFont="1" applyFill="1" applyBorder="1" applyAlignment="1">
      <alignment vertical="center"/>
    </xf>
    <xf numFmtId="0" fontId="57" fillId="8" borderId="60" xfId="0" applyFont="1" applyFill="1" applyBorder="1" applyAlignment="1">
      <alignment horizontal="center" vertical="center" wrapText="1"/>
    </xf>
    <xf numFmtId="3" fontId="71" fillId="4" borderId="29" xfId="0" applyNumberFormat="1" applyFont="1" applyFill="1" applyBorder="1" applyAlignment="1">
      <alignment horizontal="center" vertical="center"/>
    </xf>
    <xf numFmtId="3" fontId="72" fillId="6" borderId="63" xfId="0" applyNumberFormat="1" applyFont="1" applyFill="1" applyBorder="1" applyAlignment="1">
      <alignment horizontal="center" vertical="center"/>
    </xf>
    <xf numFmtId="3" fontId="72" fillId="6" borderId="64" xfId="0" applyNumberFormat="1" applyFont="1" applyFill="1" applyBorder="1" applyAlignment="1">
      <alignment horizontal="center" vertical="center"/>
    </xf>
    <xf numFmtId="0" fontId="80" fillId="0" borderId="0" xfId="0" applyFont="1" applyFill="1" applyBorder="1" applyAlignment="1">
      <alignment vertical="center" wrapText="1"/>
    </xf>
    <xf numFmtId="3" fontId="72" fillId="0" borderId="0" xfId="0" applyNumberFormat="1" applyFont="1" applyFill="1" applyBorder="1" applyAlignment="1">
      <alignment horizontal="center" vertical="center"/>
    </xf>
    <xf numFmtId="0" fontId="84" fillId="0" borderId="0" xfId="0" applyFont="1" applyFill="1" applyAlignment="1">
      <alignment vertical="center"/>
    </xf>
    <xf numFmtId="0" fontId="144" fillId="12" borderId="23" xfId="0" applyFont="1" applyFill="1" applyBorder="1" applyAlignment="1">
      <alignment horizontal="left" vertical="center" indent="1"/>
    </xf>
    <xf numFmtId="0" fontId="106" fillId="0" borderId="20" xfId="0" applyFont="1" applyBorder="1" applyAlignment="1">
      <alignment horizontal="left" vertical="center" indent="1"/>
    </xf>
    <xf numFmtId="0" fontId="56" fillId="0" borderId="20" xfId="0" applyFont="1" applyBorder="1" applyAlignment="1">
      <alignment horizontal="left" vertical="center" indent="1"/>
    </xf>
    <xf numFmtId="0" fontId="36" fillId="0" borderId="20" xfId="0" applyFont="1" applyBorder="1" applyAlignment="1"/>
    <xf numFmtId="0" fontId="106" fillId="0" borderId="20" xfId="0" applyFont="1" applyBorder="1" applyAlignment="1">
      <alignment horizontal="left" indent="1"/>
    </xf>
    <xf numFmtId="0" fontId="56" fillId="0" borderId="23" xfId="0" applyFont="1" applyBorder="1" applyAlignment="1">
      <alignment horizontal="left" indent="1"/>
    </xf>
    <xf numFmtId="0" fontId="71" fillId="10" borderId="60" xfId="30" applyFont="1" applyFill="1" applyBorder="1" applyAlignment="1">
      <alignment wrapText="1"/>
    </xf>
    <xf numFmtId="0" fontId="57" fillId="10" borderId="29" xfId="30" applyFont="1" applyFill="1" applyBorder="1" applyAlignment="1">
      <alignment horizontal="center" vertical="center" wrapText="1"/>
    </xf>
    <xf numFmtId="0" fontId="57" fillId="10" borderId="61" xfId="30" applyFont="1" applyFill="1" applyBorder="1" applyAlignment="1">
      <alignment horizontal="center" vertical="center" wrapText="1"/>
    </xf>
    <xf numFmtId="0" fontId="57" fillId="8" borderId="60" xfId="30" applyFont="1" applyFill="1" applyBorder="1" applyAlignment="1">
      <alignment wrapText="1"/>
    </xf>
    <xf numFmtId="164" fontId="71" fillId="6" borderId="29" xfId="30" applyNumberFormat="1" applyFont="1" applyFill="1" applyBorder="1" applyAlignment="1">
      <alignment horizontal="center" vertical="center"/>
    </xf>
    <xf numFmtId="164" fontId="71" fillId="7" borderId="29" xfId="30" applyNumberFormat="1" applyFont="1" applyFill="1" applyBorder="1" applyAlignment="1">
      <alignment horizontal="center" vertical="center"/>
    </xf>
    <xf numFmtId="164" fontId="71" fillId="6" borderId="61" xfId="30" applyNumberFormat="1" applyFont="1" applyFill="1" applyBorder="1" applyAlignment="1">
      <alignment horizontal="center" vertical="center"/>
    </xf>
    <xf numFmtId="164" fontId="80" fillId="6" borderId="63" xfId="30" applyNumberFormat="1" applyFont="1" applyFill="1" applyBorder="1" applyAlignment="1">
      <alignment horizontal="center" vertical="center"/>
    </xf>
    <xf numFmtId="164" fontId="80" fillId="7" borderId="63" xfId="30" applyNumberFormat="1" applyFont="1" applyFill="1" applyBorder="1" applyAlignment="1">
      <alignment horizontal="center" vertical="center"/>
    </xf>
    <xf numFmtId="3" fontId="80" fillId="6" borderId="64" xfId="30" applyNumberFormat="1" applyFont="1" applyFill="1" applyBorder="1" applyAlignment="1">
      <alignment horizontal="center" vertical="center"/>
    </xf>
    <xf numFmtId="0" fontId="63" fillId="7" borderId="60" xfId="0" applyFont="1" applyFill="1" applyBorder="1" applyAlignment="1">
      <alignment horizontal="left" vertical="center" indent="1"/>
    </xf>
    <xf numFmtId="0" fontId="64" fillId="7" borderId="62" xfId="0" applyFont="1" applyFill="1" applyBorder="1" applyAlignment="1">
      <alignment horizontal="left" vertical="center" indent="1"/>
    </xf>
    <xf numFmtId="0" fontId="79" fillId="10" borderId="60" xfId="0" applyFont="1" applyFill="1" applyBorder="1" applyAlignment="1">
      <alignment horizontal="center" vertical="center"/>
    </xf>
    <xf numFmtId="0" fontId="57" fillId="10" borderId="29" xfId="0" applyFont="1" applyFill="1" applyBorder="1" applyAlignment="1">
      <alignment horizontal="center" vertical="center"/>
    </xf>
    <xf numFmtId="0" fontId="79" fillId="10" borderId="61" xfId="0" applyFont="1" applyFill="1" applyBorder="1" applyAlignment="1">
      <alignment horizontal="center" vertical="center"/>
    </xf>
    <xf numFmtId="0" fontId="79" fillId="6" borderId="29" xfId="0" applyFont="1" applyFill="1" applyBorder="1" applyAlignment="1">
      <alignment horizontal="center" vertical="center"/>
    </xf>
    <xf numFmtId="0" fontId="79" fillId="6" borderId="61" xfId="0" applyFont="1" applyFill="1" applyBorder="1" applyAlignment="1">
      <alignment horizontal="center" vertical="center"/>
    </xf>
    <xf numFmtId="0" fontId="79" fillId="7" borderId="29" xfId="0" applyFont="1" applyFill="1" applyBorder="1" applyAlignment="1">
      <alignment horizontal="center" vertical="center"/>
    </xf>
    <xf numFmtId="0" fontId="79" fillId="7" borderId="61" xfId="0" applyFont="1" applyFill="1" applyBorder="1" applyAlignment="1">
      <alignment horizontal="center" vertical="center"/>
    </xf>
    <xf numFmtId="0" fontId="80" fillId="6" borderId="62" xfId="0" applyFont="1" applyFill="1" applyBorder="1" applyAlignment="1">
      <alignment horizontal="left" vertical="center" indent="1"/>
    </xf>
    <xf numFmtId="0" fontId="80" fillId="6" borderId="63" xfId="0" applyFont="1" applyFill="1" applyBorder="1" applyAlignment="1">
      <alignment horizontal="center" vertical="center"/>
    </xf>
    <xf numFmtId="0" fontId="80" fillId="6" borderId="64" xfId="0" applyFont="1" applyFill="1" applyBorder="1" applyAlignment="1">
      <alignment horizontal="center" vertical="center"/>
    </xf>
    <xf numFmtId="0" fontId="88" fillId="0" borderId="23" xfId="0" applyFont="1" applyBorder="1" applyAlignment="1">
      <alignment horizontal="left" indent="1"/>
    </xf>
    <xf numFmtId="164" fontId="71" fillId="6" borderId="61" xfId="0" applyNumberFormat="1" applyFont="1" applyFill="1" applyBorder="1" applyAlignment="1">
      <alignment horizontal="center" vertical="center"/>
    </xf>
    <xf numFmtId="0" fontId="80" fillId="6" borderId="61" xfId="0" applyFont="1" applyFill="1" applyBorder="1" applyAlignment="1">
      <alignment horizontal="center" vertical="center" wrapText="1"/>
    </xf>
    <xf numFmtId="0" fontId="88" fillId="0" borderId="62" xfId="0" applyFont="1" applyBorder="1" applyAlignment="1">
      <alignment horizontal="left" indent="1"/>
    </xf>
    <xf numFmtId="0" fontId="0" fillId="0" borderId="64" xfId="0" applyFont="1" applyBorder="1" applyAlignment="1">
      <alignment horizontal="center"/>
    </xf>
    <xf numFmtId="0" fontId="0" fillId="10" borderId="60" xfId="0" applyFont="1" applyFill="1" applyBorder="1" applyAlignment="1">
      <alignment vertical="center" wrapText="1"/>
    </xf>
    <xf numFmtId="164" fontId="72" fillId="6" borderId="64" xfId="0" applyNumberFormat="1" applyFont="1" applyFill="1" applyBorder="1" applyAlignment="1">
      <alignment horizontal="center" vertical="center"/>
    </xf>
    <xf numFmtId="0" fontId="71" fillId="6" borderId="60" xfId="0" applyFont="1" applyFill="1" applyBorder="1" applyAlignment="1">
      <alignment horizontal="left" vertical="center" wrapText="1" indent="1"/>
    </xf>
    <xf numFmtId="0" fontId="71" fillId="7" borderId="60" xfId="0" applyFont="1" applyFill="1" applyBorder="1" applyAlignment="1">
      <alignment horizontal="left" vertical="center" wrapText="1" indent="1"/>
    </xf>
    <xf numFmtId="0" fontId="72" fillId="6" borderId="62" xfId="0" applyFont="1" applyFill="1" applyBorder="1" applyAlignment="1">
      <alignment horizontal="left" vertical="center" wrapText="1" indent="1"/>
    </xf>
    <xf numFmtId="0" fontId="89" fillId="0" borderId="25" xfId="0" applyFont="1" applyBorder="1" applyAlignment="1">
      <alignment horizontal="left" wrapText="1" indent="1"/>
    </xf>
    <xf numFmtId="0" fontId="89" fillId="0" borderId="16" xfId="0" applyFont="1" applyBorder="1" applyAlignment="1">
      <alignment horizontal="left" wrapText="1" indent="1"/>
    </xf>
    <xf numFmtId="0" fontId="88" fillId="0" borderId="14" xfId="0" applyFont="1" applyBorder="1" applyAlignment="1">
      <alignment horizontal="left" wrapText="1" indent="1"/>
    </xf>
    <xf numFmtId="0" fontId="88" fillId="0" borderId="15" xfId="0" applyFont="1" applyBorder="1" applyAlignment="1">
      <alignment horizontal="left" wrapText="1" indent="1"/>
    </xf>
    <xf numFmtId="0" fontId="57" fillId="10" borderId="61" xfId="0" applyFont="1" applyFill="1" applyBorder="1" applyAlignment="1">
      <alignment horizontal="center" vertical="center"/>
    </xf>
    <xf numFmtId="164" fontId="72" fillId="7" borderId="63" xfId="0" applyNumberFormat="1" applyFont="1" applyFill="1" applyBorder="1" applyAlignment="1">
      <alignment horizontal="center" vertical="center"/>
    </xf>
    <xf numFmtId="164" fontId="72" fillId="7" borderId="64" xfId="0" applyNumberFormat="1" applyFont="1" applyFill="1" applyBorder="1" applyAlignment="1">
      <alignment horizontal="center" vertical="center"/>
    </xf>
    <xf numFmtId="0" fontId="0" fillId="0" borderId="0" xfId="0" applyFill="1"/>
    <xf numFmtId="0" fontId="0" fillId="0" borderId="0" xfId="0" applyFill="1" applyAlignment="1">
      <alignment wrapText="1"/>
    </xf>
    <xf numFmtId="0" fontId="72" fillId="7" borderId="62" xfId="0" applyFont="1" applyFill="1" applyBorder="1" applyAlignment="1">
      <alignment horizontal="left" vertical="center" wrapText="1" indent="1"/>
    </xf>
    <xf numFmtId="0" fontId="89" fillId="2" borderId="57" xfId="0" applyFont="1" applyFill="1" applyBorder="1" applyAlignment="1">
      <alignment horizontal="left" wrapText="1" indent="1"/>
    </xf>
    <xf numFmtId="0" fontId="89" fillId="2" borderId="58" xfId="0" applyFont="1" applyFill="1" applyBorder="1" applyAlignment="1">
      <alignment horizontal="left" wrapText="1" indent="1"/>
    </xf>
    <xf numFmtId="0" fontId="89" fillId="2" borderId="59" xfId="0" applyFont="1" applyFill="1" applyBorder="1" applyAlignment="1">
      <alignment horizontal="left" wrapText="1" indent="1"/>
    </xf>
    <xf numFmtId="0" fontId="88" fillId="0" borderId="63" xfId="0" applyFont="1" applyBorder="1" applyAlignment="1">
      <alignment horizontal="left" indent="1"/>
    </xf>
    <xf numFmtId="0" fontId="88" fillId="0" borderId="64" xfId="0" applyFont="1" applyBorder="1" applyAlignment="1">
      <alignment horizontal="left" indent="1"/>
    </xf>
    <xf numFmtId="0" fontId="57" fillId="10" borderId="63" xfId="0" applyFont="1" applyFill="1" applyBorder="1" applyAlignment="1">
      <alignment horizontal="center" vertical="center"/>
    </xf>
    <xf numFmtId="0" fontId="57" fillId="10" borderId="57" xfId="0" applyFont="1" applyFill="1" applyBorder="1" applyAlignment="1">
      <alignment horizontal="left" vertical="center" wrapText="1" indent="1"/>
    </xf>
    <xf numFmtId="0" fontId="57" fillId="10" borderId="62" xfId="0" applyFont="1" applyFill="1" applyBorder="1" applyAlignment="1">
      <alignment horizontal="left" vertical="center" wrapText="1" indent="1"/>
    </xf>
    <xf numFmtId="3" fontId="79" fillId="6" borderId="29" xfId="0" applyNumberFormat="1" applyFont="1" applyFill="1" applyBorder="1" applyAlignment="1">
      <alignment horizontal="center" vertical="center" wrapText="1"/>
    </xf>
    <xf numFmtId="3" fontId="79" fillId="7" borderId="29" xfId="0" applyNumberFormat="1" applyFont="1" applyFill="1" applyBorder="1" applyAlignment="1">
      <alignment horizontal="center" vertical="center" wrapText="1"/>
    </xf>
    <xf numFmtId="3" fontId="79" fillId="6" borderId="29" xfId="0" applyNumberFormat="1" applyFont="1" applyFill="1" applyBorder="1" applyAlignment="1">
      <alignment horizontal="center" vertical="center"/>
    </xf>
    <xf numFmtId="0" fontId="0" fillId="7" borderId="29" xfId="0" applyFont="1" applyFill="1" applyBorder="1" applyAlignment="1">
      <alignment horizontal="center" vertical="center"/>
    </xf>
    <xf numFmtId="3" fontId="72" fillId="7" borderId="29" xfId="0" applyNumberFormat="1" applyFont="1" applyFill="1" applyBorder="1" applyAlignment="1">
      <alignment horizontal="center" vertical="center"/>
    </xf>
    <xf numFmtId="0" fontId="80" fillId="7" borderId="60" xfId="0" applyFont="1" applyFill="1" applyBorder="1" applyAlignment="1">
      <alignment horizontal="left" vertical="center" wrapText="1" indent="1"/>
    </xf>
    <xf numFmtId="0" fontId="89" fillId="2" borderId="60" xfId="0" applyFont="1" applyFill="1" applyBorder="1" applyAlignment="1">
      <alignment horizontal="left" wrapText="1" indent="1"/>
    </xf>
    <xf numFmtId="0" fontId="89" fillId="2" borderId="29" xfId="0" applyFont="1" applyFill="1" applyBorder="1" applyAlignment="1">
      <alignment horizontal="left" wrapText="1" indent="1"/>
    </xf>
    <xf numFmtId="0" fontId="89" fillId="2" borderId="61" xfId="0" applyFont="1" applyFill="1" applyBorder="1" applyAlignment="1">
      <alignment horizontal="left" wrapText="1" indent="1"/>
    </xf>
    <xf numFmtId="0" fontId="89" fillId="0" borderId="63" xfId="0" applyFont="1" applyBorder="1" applyAlignment="1">
      <alignment horizontal="left" vertical="center" indent="1"/>
    </xf>
    <xf numFmtId="0" fontId="89" fillId="0" borderId="64" xfId="0" applyFont="1" applyBorder="1" applyAlignment="1">
      <alignment horizontal="left" vertical="center" indent="1"/>
    </xf>
    <xf numFmtId="0" fontId="147" fillId="0" borderId="0" xfId="0" applyFont="1" applyFill="1" applyAlignment="1"/>
    <xf numFmtId="0" fontId="0" fillId="0" borderId="0" xfId="0" applyFont="1" applyFill="1" applyAlignment="1"/>
    <xf numFmtId="0" fontId="36" fillId="0" borderId="0" xfId="0" applyFont="1" applyFill="1" applyAlignment="1"/>
    <xf numFmtId="0" fontId="36" fillId="0" borderId="0" xfId="0" applyFont="1" applyFill="1" applyAlignment="1">
      <alignment vertical="center"/>
    </xf>
    <xf numFmtId="3" fontId="0" fillId="6" borderId="61" xfId="0" applyNumberFormat="1" applyFont="1" applyFill="1" applyBorder="1" applyAlignment="1">
      <alignment horizontal="center" vertical="center"/>
    </xf>
    <xf numFmtId="3" fontId="79" fillId="7" borderId="29" xfId="0" applyNumberFormat="1" applyFont="1" applyFill="1" applyBorder="1" applyAlignment="1">
      <alignment horizontal="center" vertical="center"/>
    </xf>
    <xf numFmtId="3" fontId="0" fillId="7" borderId="61" xfId="0" applyNumberFormat="1" applyFont="1" applyFill="1" applyBorder="1" applyAlignment="1">
      <alignment horizontal="center" vertical="center"/>
    </xf>
    <xf numFmtId="3" fontId="80" fillId="6" borderId="63" xfId="0" applyNumberFormat="1" applyFont="1" applyFill="1" applyBorder="1" applyAlignment="1">
      <alignment horizontal="center" vertical="center" wrapText="1"/>
    </xf>
    <xf numFmtId="3" fontId="80" fillId="6" borderId="64" xfId="0" applyNumberFormat="1" applyFont="1" applyFill="1" applyBorder="1" applyAlignment="1">
      <alignment horizontal="center" vertical="center" wrapText="1"/>
    </xf>
    <xf numFmtId="0" fontId="20" fillId="2" borderId="0" xfId="0" applyFont="1" applyFill="1" applyAlignment="1">
      <alignment horizontal="left" wrapText="1" indent="1"/>
    </xf>
    <xf numFmtId="0" fontId="74" fillId="2" borderId="0" xfId="0" applyFont="1" applyFill="1" applyAlignment="1">
      <alignment horizontal="left" wrapText="1" indent="1"/>
    </xf>
    <xf numFmtId="0" fontId="69" fillId="0" borderId="0" xfId="0" applyFont="1" applyAlignment="1">
      <alignment horizontal="left" indent="1"/>
    </xf>
    <xf numFmtId="0" fontId="69" fillId="2" borderId="0" xfId="0" applyFont="1" applyFill="1" applyAlignment="1">
      <alignment horizontal="left" indent="1"/>
    </xf>
    <xf numFmtId="3" fontId="63" fillId="6" borderId="61" xfId="0" applyNumberFormat="1" applyFont="1" applyFill="1" applyBorder="1" applyAlignment="1">
      <alignment horizontal="center" vertical="center" wrapText="1"/>
    </xf>
    <xf numFmtId="3" fontId="63" fillId="7" borderId="61" xfId="0" applyNumberFormat="1" applyFont="1" applyFill="1" applyBorder="1" applyAlignment="1">
      <alignment horizontal="center" vertical="center" wrapText="1"/>
    </xf>
    <xf numFmtId="3" fontId="93" fillId="2" borderId="0" xfId="16" applyNumberFormat="1" applyFont="1" applyFill="1" applyBorder="1" applyAlignment="1">
      <alignment horizontal="left"/>
    </xf>
    <xf numFmtId="3" fontId="93" fillId="2" borderId="0" xfId="16" applyNumberFormat="1" applyFont="1" applyFill="1" applyBorder="1" applyAlignment="1">
      <alignment horizontal="center"/>
    </xf>
    <xf numFmtId="0" fontId="69" fillId="0" borderId="0" xfId="0" applyFont="1" applyAlignment="1">
      <alignment horizontal="left" indent="1"/>
    </xf>
    <xf numFmtId="0" fontId="89" fillId="0" borderId="0" xfId="19" applyFont="1" applyBorder="1" applyAlignment="1">
      <alignment horizontal="left" wrapText="1" indent="1"/>
    </xf>
    <xf numFmtId="0" fontId="69" fillId="0" borderId="0" xfId="19" applyFont="1" applyBorder="1" applyAlignment="1">
      <alignment horizontal="left" wrapText="1" indent="1"/>
    </xf>
    <xf numFmtId="0" fontId="75" fillId="0" borderId="0" xfId="0" applyFont="1" applyAlignment="1">
      <alignment horizontal="left" indent="1"/>
    </xf>
    <xf numFmtId="0" fontId="75" fillId="0" borderId="18" xfId="0" applyFont="1" applyBorder="1" applyAlignment="1">
      <alignment horizontal="left" indent="1"/>
    </xf>
    <xf numFmtId="0" fontId="155" fillId="9" borderId="57" xfId="0" applyFont="1" applyFill="1" applyBorder="1" applyAlignment="1">
      <alignment horizontal="left" vertical="center" indent="1"/>
    </xf>
    <xf numFmtId="0" fontId="155" fillId="9" borderId="58" xfId="0" applyFont="1" applyFill="1" applyBorder="1" applyAlignment="1">
      <alignment horizontal="left" vertical="center" indent="1"/>
    </xf>
    <xf numFmtId="0" fontId="155" fillId="9" borderId="59" xfId="0" applyFont="1" applyFill="1" applyBorder="1" applyAlignment="1">
      <alignment horizontal="left" vertical="center" indent="1"/>
    </xf>
    <xf numFmtId="0" fontId="85" fillId="10" borderId="29" xfId="0" applyFont="1" applyFill="1" applyBorder="1" applyAlignment="1">
      <alignment horizontal="center" wrapText="1"/>
    </xf>
    <xf numFmtId="0" fontId="85" fillId="10" borderId="60" xfId="0" applyFont="1" applyFill="1" applyBorder="1" applyAlignment="1">
      <alignment horizontal="left" vertical="center" wrapText="1"/>
    </xf>
    <xf numFmtId="0" fontId="37" fillId="12" borderId="0" xfId="0" applyFont="1" applyFill="1" applyBorder="1" applyAlignment="1">
      <alignment horizontal="left" vertical="center"/>
    </xf>
    <xf numFmtId="0" fontId="37" fillId="12" borderId="0" xfId="0" applyFont="1" applyFill="1" applyAlignment="1">
      <alignment horizontal="left" vertical="center"/>
    </xf>
    <xf numFmtId="0" fontId="69" fillId="0" borderId="25" xfId="0" applyFont="1" applyBorder="1" applyAlignment="1">
      <alignment horizontal="left" indent="1"/>
    </xf>
    <xf numFmtId="0" fontId="69" fillId="0" borderId="13" xfId="0" applyFont="1" applyBorder="1" applyAlignment="1">
      <alignment horizontal="left" indent="1"/>
    </xf>
    <xf numFmtId="0" fontId="69" fillId="0" borderId="16" xfId="0" applyFont="1" applyBorder="1" applyAlignment="1">
      <alignment horizontal="left" indent="1"/>
    </xf>
    <xf numFmtId="0" fontId="97" fillId="6" borderId="60" xfId="17" applyFont="1" applyFill="1" applyBorder="1" applyAlignment="1">
      <alignment horizontal="left" vertical="center" wrapText="1" indent="1"/>
    </xf>
    <xf numFmtId="164" fontId="97" fillId="6" borderId="29" xfId="17" applyNumberFormat="1" applyFont="1" applyFill="1" applyBorder="1" applyAlignment="1">
      <alignment horizontal="center" vertical="center"/>
    </xf>
    <xf numFmtId="0" fontId="97" fillId="7" borderId="60" xfId="17" applyFont="1" applyFill="1" applyBorder="1" applyAlignment="1">
      <alignment horizontal="left" vertical="center" wrapText="1" indent="1"/>
    </xf>
    <xf numFmtId="164" fontId="97" fillId="7" borderId="29" xfId="17" applyNumberFormat="1" applyFont="1" applyFill="1" applyBorder="1" applyAlignment="1">
      <alignment horizontal="center" vertical="center"/>
    </xf>
    <xf numFmtId="0" fontId="36" fillId="7" borderId="0" xfId="0" applyFont="1" applyFill="1" applyAlignment="1">
      <alignment vertical="center"/>
    </xf>
    <xf numFmtId="0" fontId="97" fillId="6" borderId="60" xfId="17" applyFont="1" applyFill="1" applyBorder="1" applyAlignment="1">
      <alignment horizontal="left" vertical="center" indent="1"/>
    </xf>
    <xf numFmtId="0" fontId="130" fillId="7" borderId="62" xfId="17" applyFont="1" applyFill="1" applyBorder="1" applyAlignment="1">
      <alignment horizontal="left" vertical="center" wrapText="1" indent="1"/>
    </xf>
    <xf numFmtId="164" fontId="130" fillId="7" borderId="63" xfId="17" applyNumberFormat="1" applyFont="1" applyFill="1" applyBorder="1" applyAlignment="1">
      <alignment horizontal="center" vertical="center"/>
    </xf>
    <xf numFmtId="3" fontId="130" fillId="7" borderId="64" xfId="17" applyNumberFormat="1" applyFont="1" applyFill="1" applyBorder="1" applyAlignment="1">
      <alignment horizontal="center" vertical="center"/>
    </xf>
    <xf numFmtId="0" fontId="104" fillId="7" borderId="0" xfId="0" applyFont="1" applyFill="1" applyAlignment="1"/>
    <xf numFmtId="164" fontId="97" fillId="6" borderId="29" xfId="17" applyNumberFormat="1" applyFont="1" applyFill="1" applyBorder="1" applyAlignment="1">
      <alignment horizontal="right" vertical="center" indent="2"/>
    </xf>
    <xf numFmtId="164" fontId="97" fillId="7" borderId="29" xfId="17" applyNumberFormat="1" applyFont="1" applyFill="1" applyBorder="1" applyAlignment="1">
      <alignment horizontal="right" vertical="center" indent="2"/>
    </xf>
    <xf numFmtId="164" fontId="130" fillId="7" borderId="63" xfId="17" applyNumberFormat="1" applyFont="1" applyFill="1" applyBorder="1" applyAlignment="1">
      <alignment horizontal="right" vertical="center" indent="2"/>
    </xf>
    <xf numFmtId="164" fontId="130" fillId="7" borderId="63" xfId="17" applyNumberFormat="1" applyFont="1" applyFill="1" applyBorder="1" applyAlignment="1">
      <alignment horizontal="right" vertical="center" indent="3"/>
    </xf>
    <xf numFmtId="0" fontId="85" fillId="10" borderId="68" xfId="0" applyFont="1" applyFill="1" applyBorder="1" applyAlignment="1">
      <alignment horizontal="center" vertical="center" wrapText="1"/>
    </xf>
    <xf numFmtId="0" fontId="95" fillId="0" borderId="69" xfId="0" applyFont="1" applyBorder="1" applyAlignment="1">
      <alignment horizontal="left" vertical="center" wrapText="1" indent="5"/>
    </xf>
    <xf numFmtId="3" fontId="95" fillId="0" borderId="70" xfId="0" applyNumberFormat="1" applyFont="1" applyBorder="1" applyAlignment="1">
      <alignment horizontal="right" vertical="center" indent="2"/>
    </xf>
    <xf numFmtId="0" fontId="95" fillId="0" borderId="71" xfId="0" applyFont="1" applyBorder="1" applyAlignment="1">
      <alignment horizontal="left" vertical="center" wrapText="1" indent="5"/>
    </xf>
    <xf numFmtId="3" fontId="95" fillId="0" borderId="72" xfId="0" applyNumberFormat="1" applyFont="1" applyBorder="1" applyAlignment="1">
      <alignment horizontal="right" vertical="center" indent="2"/>
    </xf>
    <xf numFmtId="0" fontId="95" fillId="0" borderId="73" xfId="0" applyFont="1" applyBorder="1" applyAlignment="1">
      <alignment horizontal="left" vertical="center" wrapText="1" indent="5"/>
    </xf>
    <xf numFmtId="3" fontId="95" fillId="0" borderId="74" xfId="0" applyNumberFormat="1" applyFont="1" applyBorder="1" applyAlignment="1">
      <alignment horizontal="right" vertical="center" indent="2"/>
    </xf>
    <xf numFmtId="0" fontId="95" fillId="0" borderId="75" xfId="0" applyFont="1" applyBorder="1" applyAlignment="1">
      <alignment horizontal="left" vertical="top" wrapText="1" indent="5"/>
    </xf>
    <xf numFmtId="3" fontId="95" fillId="0" borderId="76" xfId="0" applyNumberFormat="1" applyFont="1" applyBorder="1" applyAlignment="1">
      <alignment horizontal="right" vertical="center" indent="2"/>
    </xf>
    <xf numFmtId="0" fontId="95" fillId="0" borderId="75" xfId="0" applyFont="1" applyBorder="1" applyAlignment="1">
      <alignment horizontal="left" vertical="center" wrapText="1" indent="1"/>
    </xf>
    <xf numFmtId="3" fontId="95" fillId="0" borderId="76" xfId="0" applyNumberFormat="1" applyFont="1" applyBorder="1" applyAlignment="1">
      <alignment horizontal="right" vertical="center" wrapText="1" indent="2"/>
    </xf>
    <xf numFmtId="0" fontId="80" fillId="0" borderId="0" xfId="0" applyFont="1" applyFill="1" applyBorder="1" applyAlignment="1">
      <alignment horizontal="left" vertical="center" wrapText="1" indent="1"/>
    </xf>
    <xf numFmtId="3" fontId="72" fillId="0" borderId="0" xfId="0" applyNumberFormat="1" applyFont="1" applyFill="1" applyBorder="1" applyAlignment="1">
      <alignment horizontal="center" vertical="center" wrapText="1"/>
    </xf>
    <xf numFmtId="0" fontId="31" fillId="0" borderId="13" xfId="0" applyFont="1" applyBorder="1" applyAlignment="1">
      <alignment horizontal="left" indent="1"/>
    </xf>
    <xf numFmtId="0" fontId="31" fillId="0" borderId="16" xfId="0" applyFont="1" applyBorder="1" applyAlignment="1">
      <alignment horizontal="left" indent="1"/>
    </xf>
    <xf numFmtId="0" fontId="31" fillId="12" borderId="25" xfId="0" applyFont="1" applyFill="1" applyBorder="1" applyAlignment="1">
      <alignment horizontal="left" indent="1"/>
    </xf>
    <xf numFmtId="0" fontId="31" fillId="12" borderId="13" xfId="0" applyFont="1" applyFill="1" applyBorder="1" applyAlignment="1">
      <alignment horizontal="left" indent="1"/>
    </xf>
    <xf numFmtId="0" fontId="159" fillId="0" borderId="0" xfId="0" applyFont="1" applyAlignment="1"/>
    <xf numFmtId="0" fontId="160" fillId="0" borderId="0" xfId="0" applyFont="1" applyAlignment="1"/>
    <xf numFmtId="0" fontId="160" fillId="0" borderId="0" xfId="0" applyFont="1" applyAlignment="1">
      <alignment horizontal="center"/>
    </xf>
    <xf numFmtId="0" fontId="160" fillId="4" borderId="0" xfId="0" applyFont="1" applyFill="1" applyAlignment="1">
      <alignment wrapText="1"/>
    </xf>
    <xf numFmtId="0" fontId="160" fillId="0" borderId="0" xfId="0" applyFont="1" applyAlignment="1">
      <alignment vertical="center" wrapText="1"/>
    </xf>
    <xf numFmtId="0" fontId="0" fillId="0" borderId="0" xfId="0" applyFont="1" applyAlignment="1">
      <alignment horizontal="left" indent="1"/>
    </xf>
    <xf numFmtId="0" fontId="0" fillId="0" borderId="0" xfId="0" applyFont="1" applyFill="1" applyAlignment="1">
      <alignment horizontal="left" indent="1"/>
    </xf>
    <xf numFmtId="3" fontId="63" fillId="6" borderId="29" xfId="0" applyNumberFormat="1" applyFont="1" applyFill="1" applyBorder="1" applyAlignment="1">
      <alignment horizontal="center" wrapText="1"/>
    </xf>
  </cellXfs>
  <cellStyles count="33">
    <cellStyle name="Comma 10" xfId="1"/>
    <cellStyle name="Comma 11" xfId="2"/>
    <cellStyle name="Comma 12" xfId="3"/>
    <cellStyle name="Comma 13" xfId="4"/>
    <cellStyle name="Comma 2" xfId="5"/>
    <cellStyle name="Comma 3" xfId="6"/>
    <cellStyle name="Comma 3 2" xfId="7"/>
    <cellStyle name="Comma 4" xfId="8"/>
    <cellStyle name="Comma 5" xfId="9"/>
    <cellStyle name="Comma 5 2" xfId="10"/>
    <cellStyle name="Comma 6" xfId="11"/>
    <cellStyle name="Comma 6 2" xfId="12"/>
    <cellStyle name="Comma 7" xfId="13"/>
    <cellStyle name="Comma 8" xfId="14"/>
    <cellStyle name="Comma 9" xfId="15"/>
    <cellStyle name="Normal" xfId="0" builtinId="0"/>
    <cellStyle name="Normal 2" xfId="16"/>
    <cellStyle name="Normal 2 2" xfId="17"/>
    <cellStyle name="Normal 2 2 2" xfId="18"/>
    <cellStyle name="Normal 3" xfId="19"/>
    <cellStyle name="Normal 3 2" xfId="20"/>
    <cellStyle name="Normal 4" xfId="21"/>
    <cellStyle name="Normal 5" xfId="22"/>
    <cellStyle name="Normal 6" xfId="23"/>
    <cellStyle name="Normal 6 2" xfId="24"/>
    <cellStyle name="Normal_Figure 3.2" xfId="25"/>
    <cellStyle name="Normal_NEW TABLE" xfId="26"/>
    <cellStyle name="Normal_Table 3.4" xfId="27"/>
    <cellStyle name="Normal_Table 3.8" xfId="28"/>
    <cellStyle name="Normal_Table 3.8a" xfId="29"/>
    <cellStyle name="Normal_Table 4.11" xfId="30"/>
    <cellStyle name="Normal_Table 4.9" xfId="31"/>
    <cellStyle name="Percent" xfId="32" builtinId="5"/>
  </cellStyles>
  <dxfs count="0"/>
  <tableStyles count="0" defaultTableStyle="TableStyleMedium2" defaultPivotStyle="PivotStyleLight16"/>
  <colors>
    <mruColors>
      <color rgb="FFC4BAB6"/>
      <color rgb="FF003E90"/>
      <color rgb="FF2B076B"/>
      <color rgb="FFFFFF00"/>
      <color rgb="FF665852"/>
      <color rgb="FFAFA19B"/>
      <color rgb="FFFBC337"/>
      <color rgb="FF764E46"/>
      <color rgb="FFE0F010"/>
      <color rgb="FF04046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IE" sz="1200">
                <a:solidFill>
                  <a:srgbClr val="05386C"/>
                </a:solidFill>
              </a:rPr>
              <a:t>Age group</a:t>
            </a:r>
          </a:p>
        </c:rich>
      </c:tx>
      <c:layout>
        <c:manualLayout>
          <c:xMode val="edge"/>
          <c:yMode val="edge"/>
          <c:x val="0.46968045078281295"/>
          <c:y val="0.84722238933616456"/>
        </c:manualLayout>
      </c:layout>
      <c:overlay val="0"/>
    </c:title>
    <c:autoTitleDeleted val="0"/>
    <c:plotArea>
      <c:layout>
        <c:manualLayout>
          <c:layoutTarget val="inner"/>
          <c:xMode val="edge"/>
          <c:yMode val="edge"/>
          <c:x val="0.10593285214348207"/>
          <c:y val="4.2774209144909502E-2"/>
          <c:w val="0.86351159230096242"/>
          <c:h val="0.74172330432380162"/>
        </c:manualLayout>
      </c:layout>
      <c:barChart>
        <c:barDir val="col"/>
        <c:grouping val="percentStacked"/>
        <c:varyColors val="0"/>
        <c:ser>
          <c:idx val="0"/>
          <c:order val="0"/>
          <c:tx>
            <c:strRef>
              <c:f>'[1]Figure 2.2'!$B$24</c:f>
              <c:strCache>
                <c:ptCount val="1"/>
                <c:pt idx="0">
                  <c:v>Moderate/Severe /Profound</c:v>
                </c:pt>
              </c:strCache>
            </c:strRef>
          </c:tx>
          <c:spPr>
            <a:solidFill>
              <a:srgbClr val="E64285"/>
            </a:solidFill>
          </c:spPr>
          <c:invertIfNegative val="0"/>
          <c:dLbls>
            <c:dLbl>
              <c:idx val="0"/>
              <c:layout/>
              <c:tx>
                <c:rich>
                  <a:bodyPr/>
                  <a:lstStyle/>
                  <a:p>
                    <a:r>
                      <a:rPr lang="en-US"/>
                      <a:t>43.7</a:t>
                    </a:r>
                  </a:p>
                </c:rich>
              </c:tx>
              <c:showLegendKey val="0"/>
              <c:showVal val="0"/>
              <c:showCatName val="0"/>
              <c:showSerName val="0"/>
              <c:showPercent val="0"/>
              <c:showBubbleSize val="0"/>
            </c:dLbl>
            <c:dLbl>
              <c:idx val="1"/>
              <c:layout/>
              <c:tx>
                <c:rich>
                  <a:bodyPr/>
                  <a:lstStyle/>
                  <a:p>
                    <a:r>
                      <a:rPr lang="en-US"/>
                      <a:t>63.5</a:t>
                    </a:r>
                  </a:p>
                </c:rich>
              </c:tx>
              <c:showLegendKey val="0"/>
              <c:showVal val="0"/>
              <c:showCatName val="0"/>
              <c:showSerName val="0"/>
              <c:showPercent val="0"/>
              <c:showBubbleSize val="0"/>
            </c:dLbl>
            <c:dLbl>
              <c:idx val="2"/>
              <c:layout/>
              <c:tx>
                <c:rich>
                  <a:bodyPr/>
                  <a:lstStyle/>
                  <a:p>
                    <a:r>
                      <a:rPr lang="en-US"/>
                      <a:t>69.2</a:t>
                    </a:r>
                  </a:p>
                </c:rich>
              </c:tx>
              <c:showLegendKey val="0"/>
              <c:showVal val="0"/>
              <c:showCatName val="0"/>
              <c:showSerName val="0"/>
              <c:showPercent val="0"/>
              <c:showBubbleSize val="0"/>
            </c:dLbl>
            <c:dLbl>
              <c:idx val="3"/>
              <c:layout/>
              <c:tx>
                <c:rich>
                  <a:bodyPr/>
                  <a:lstStyle/>
                  <a:p>
                    <a:r>
                      <a:rPr lang="en-US"/>
                      <a:t>68.8</a:t>
                    </a:r>
                  </a:p>
                </c:rich>
              </c:tx>
              <c:showLegendKey val="0"/>
              <c:showVal val="0"/>
              <c:showCatName val="0"/>
              <c:showSerName val="0"/>
              <c:showPercent val="0"/>
              <c:showBubbleSize val="0"/>
            </c:dLbl>
            <c:dLbl>
              <c:idx val="4"/>
              <c:layout/>
              <c:tx>
                <c:rich>
                  <a:bodyPr/>
                  <a:lstStyle/>
                  <a:p>
                    <a:r>
                      <a:rPr lang="en-US"/>
                      <a:t>58.6</a:t>
                    </a:r>
                  </a:p>
                </c:rich>
              </c:tx>
              <c:showLegendKey val="0"/>
              <c:showVal val="0"/>
              <c:showCatName val="0"/>
              <c:showSerName val="0"/>
              <c:showPercent val="0"/>
              <c:showBubbleSize val="0"/>
            </c:dLbl>
            <c:txPr>
              <a:bodyPr/>
              <a:lstStyle/>
              <a:p>
                <a:pPr>
                  <a:defRPr b="1">
                    <a:solidFill>
                      <a:schemeClr val="bg1"/>
                    </a:solidFill>
                  </a:defRPr>
                </a:pPr>
                <a:endParaRPr lang="en-US"/>
              </a:p>
            </c:txPr>
            <c:showLegendKey val="0"/>
            <c:showVal val="1"/>
            <c:showCatName val="0"/>
            <c:showSerName val="0"/>
            <c:showPercent val="0"/>
            <c:showBubbleSize val="0"/>
            <c:showLeaderLines val="0"/>
          </c:dLbls>
          <c:cat>
            <c:strRef>
              <c:f>'[1]Figure 2.2'!$A$25:$A$29</c:f>
              <c:strCache>
                <c:ptCount val="5"/>
                <c:pt idx="0">
                  <c:v>0-19</c:v>
                </c:pt>
                <c:pt idx="1">
                  <c:v>20-34</c:v>
                </c:pt>
                <c:pt idx="2">
                  <c:v>35-54</c:v>
                </c:pt>
                <c:pt idx="3">
                  <c:v>55+</c:v>
                </c:pt>
                <c:pt idx="4">
                  <c:v>total</c:v>
                </c:pt>
              </c:strCache>
            </c:strRef>
          </c:cat>
          <c:val>
            <c:numRef>
              <c:f>'[1]Figure 2.2'!$B$25:$B$29</c:f>
              <c:numCache>
                <c:formatCode>General</c:formatCode>
                <c:ptCount val="5"/>
                <c:pt idx="0">
                  <c:v>44</c:v>
                </c:pt>
                <c:pt idx="1">
                  <c:v>63</c:v>
                </c:pt>
                <c:pt idx="2">
                  <c:v>70</c:v>
                </c:pt>
                <c:pt idx="3">
                  <c:v>69</c:v>
                </c:pt>
                <c:pt idx="4">
                  <c:v>59</c:v>
                </c:pt>
              </c:numCache>
            </c:numRef>
          </c:val>
        </c:ser>
        <c:ser>
          <c:idx val="1"/>
          <c:order val="1"/>
          <c:tx>
            <c:strRef>
              <c:f>'[1]Figure 2.2'!$C$24</c:f>
              <c:strCache>
                <c:ptCount val="1"/>
                <c:pt idx="0">
                  <c:v>Mild</c:v>
                </c:pt>
              </c:strCache>
            </c:strRef>
          </c:tx>
          <c:spPr>
            <a:solidFill>
              <a:srgbClr val="05386C"/>
            </a:solidFill>
          </c:spPr>
          <c:invertIfNegative val="0"/>
          <c:dLbls>
            <c:dLbl>
              <c:idx val="0"/>
              <c:layout/>
              <c:tx>
                <c:rich>
                  <a:bodyPr/>
                  <a:lstStyle/>
                  <a:p>
                    <a:r>
                      <a:rPr lang="en-US"/>
                      <a:t>33.6</a:t>
                    </a:r>
                  </a:p>
                </c:rich>
              </c:tx>
              <c:showLegendKey val="0"/>
              <c:showVal val="0"/>
              <c:showCatName val="0"/>
              <c:showSerName val="0"/>
              <c:showPercent val="0"/>
              <c:showBubbleSize val="0"/>
            </c:dLbl>
            <c:dLbl>
              <c:idx val="1"/>
              <c:layout/>
              <c:tx>
                <c:rich>
                  <a:bodyPr/>
                  <a:lstStyle/>
                  <a:p>
                    <a:r>
                      <a:rPr lang="en-US"/>
                      <a:t>35.5</a:t>
                    </a:r>
                  </a:p>
                </c:rich>
              </c:tx>
              <c:showLegendKey val="0"/>
              <c:showVal val="0"/>
              <c:showCatName val="0"/>
              <c:showSerName val="0"/>
              <c:showPercent val="0"/>
              <c:showBubbleSize val="0"/>
            </c:dLbl>
            <c:dLbl>
              <c:idx val="2"/>
              <c:layout/>
              <c:tx>
                <c:rich>
                  <a:bodyPr/>
                  <a:lstStyle/>
                  <a:p>
                    <a:r>
                      <a:rPr lang="en-US"/>
                      <a:t>29.7</a:t>
                    </a:r>
                  </a:p>
                </c:rich>
              </c:tx>
              <c:showLegendKey val="0"/>
              <c:showVal val="0"/>
              <c:showCatName val="0"/>
              <c:showSerName val="0"/>
              <c:showPercent val="0"/>
              <c:showBubbleSize val="0"/>
            </c:dLbl>
            <c:dLbl>
              <c:idx val="3"/>
              <c:layout/>
              <c:tx>
                <c:rich>
                  <a:bodyPr/>
                  <a:lstStyle/>
                  <a:p>
                    <a:r>
                      <a:rPr lang="en-US"/>
                      <a:t>30.1</a:t>
                    </a:r>
                  </a:p>
                </c:rich>
              </c:tx>
              <c:showLegendKey val="0"/>
              <c:showVal val="0"/>
              <c:showCatName val="0"/>
              <c:showSerName val="0"/>
              <c:showPercent val="0"/>
              <c:showBubbleSize val="0"/>
            </c:dLbl>
            <c:dLbl>
              <c:idx val="4"/>
              <c:layout/>
              <c:tx>
                <c:rich>
                  <a:bodyPr/>
                  <a:lstStyle/>
                  <a:p>
                    <a:r>
                      <a:rPr lang="en-US"/>
                      <a:t>32.5</a:t>
                    </a:r>
                  </a:p>
                </c:rich>
              </c:tx>
              <c:showLegendKey val="0"/>
              <c:showVal val="0"/>
              <c:showCatName val="0"/>
              <c:showSerName val="0"/>
              <c:showPercent val="0"/>
              <c:showBubbleSize val="0"/>
            </c:dLbl>
            <c:txPr>
              <a:bodyPr/>
              <a:lstStyle/>
              <a:p>
                <a:pPr>
                  <a:defRPr b="1">
                    <a:solidFill>
                      <a:schemeClr val="bg1"/>
                    </a:solidFill>
                  </a:defRPr>
                </a:pPr>
                <a:endParaRPr lang="en-US"/>
              </a:p>
            </c:txPr>
            <c:showLegendKey val="0"/>
            <c:showVal val="1"/>
            <c:showCatName val="0"/>
            <c:showSerName val="0"/>
            <c:showPercent val="0"/>
            <c:showBubbleSize val="0"/>
            <c:showLeaderLines val="0"/>
          </c:dLbls>
          <c:cat>
            <c:strRef>
              <c:f>'[1]Figure 2.2'!$A$25:$A$29</c:f>
              <c:strCache>
                <c:ptCount val="5"/>
                <c:pt idx="0">
                  <c:v>0-19</c:v>
                </c:pt>
                <c:pt idx="1">
                  <c:v>20-34</c:v>
                </c:pt>
                <c:pt idx="2">
                  <c:v>35-54</c:v>
                </c:pt>
                <c:pt idx="3">
                  <c:v>55+</c:v>
                </c:pt>
                <c:pt idx="4">
                  <c:v>total</c:v>
                </c:pt>
              </c:strCache>
            </c:strRef>
          </c:cat>
          <c:val>
            <c:numRef>
              <c:f>'[1]Figure 2.2'!$C$25:$C$29</c:f>
              <c:numCache>
                <c:formatCode>General</c:formatCode>
                <c:ptCount val="5"/>
                <c:pt idx="0">
                  <c:v>34</c:v>
                </c:pt>
                <c:pt idx="1">
                  <c:v>36</c:v>
                </c:pt>
                <c:pt idx="2">
                  <c:v>29</c:v>
                </c:pt>
                <c:pt idx="3">
                  <c:v>30</c:v>
                </c:pt>
                <c:pt idx="4">
                  <c:v>33</c:v>
                </c:pt>
              </c:numCache>
            </c:numRef>
          </c:val>
        </c:ser>
        <c:ser>
          <c:idx val="2"/>
          <c:order val="2"/>
          <c:tx>
            <c:strRef>
              <c:f>'[1]Figure 2.2'!$D$24</c:f>
              <c:strCache>
                <c:ptCount val="1"/>
                <c:pt idx="0">
                  <c:v>Not Verified</c:v>
                </c:pt>
              </c:strCache>
            </c:strRef>
          </c:tx>
          <c:spPr>
            <a:solidFill>
              <a:srgbClr val="FFED00"/>
            </a:solidFill>
          </c:spPr>
          <c:invertIfNegative val="0"/>
          <c:dLbls>
            <c:dLbl>
              <c:idx val="0"/>
              <c:layout/>
              <c:tx>
                <c:rich>
                  <a:bodyPr/>
                  <a:lstStyle/>
                  <a:p>
                    <a:r>
                      <a:rPr lang="en-US">
                        <a:solidFill>
                          <a:srgbClr val="05386C"/>
                        </a:solidFill>
                      </a:rPr>
                      <a:t>22.7</a:t>
                    </a:r>
                    <a:endParaRPr lang="en-US"/>
                  </a:p>
                </c:rich>
              </c:tx>
              <c:showLegendKey val="0"/>
              <c:showVal val="0"/>
              <c:showCatName val="0"/>
              <c:showSerName val="0"/>
              <c:showPercent val="0"/>
              <c:showBubbleSize val="0"/>
            </c:dLbl>
            <c:dLbl>
              <c:idx val="1"/>
              <c:layout>
                <c:manualLayout>
                  <c:x val="0"/>
                  <c:y val="-1.1958146487294471E-2"/>
                </c:manualLayout>
              </c:layout>
              <c:tx>
                <c:rich>
                  <a:bodyPr/>
                  <a:lstStyle/>
                  <a:p>
                    <a:pPr>
                      <a:defRPr sz="900" b="1">
                        <a:solidFill>
                          <a:srgbClr val="05386C"/>
                        </a:solidFill>
                      </a:defRPr>
                    </a:pPr>
                    <a:r>
                      <a:rPr lang="en-US" sz="900">
                        <a:solidFill>
                          <a:srgbClr val="05386C"/>
                        </a:solidFill>
                      </a:rPr>
                      <a:t>0.9</a:t>
                    </a:r>
                    <a:endParaRPr lang="en-US" sz="900"/>
                  </a:p>
                </c:rich>
              </c:tx>
              <c:spPr>
                <a:solidFill>
                  <a:srgbClr val="FFED00"/>
                </a:solidFill>
              </c:spPr>
              <c:dLblPos val="ctr"/>
              <c:showLegendKey val="0"/>
              <c:showVal val="0"/>
              <c:showCatName val="0"/>
              <c:showSerName val="0"/>
              <c:showPercent val="0"/>
              <c:showBubbleSize val="0"/>
            </c:dLbl>
            <c:dLbl>
              <c:idx val="2"/>
              <c:layout>
                <c:manualLayout>
                  <c:x val="0"/>
                  <c:y val="-1.4947683109118088E-2"/>
                </c:manualLayout>
              </c:layout>
              <c:tx>
                <c:rich>
                  <a:bodyPr/>
                  <a:lstStyle/>
                  <a:p>
                    <a:pPr>
                      <a:defRPr sz="900" b="1">
                        <a:solidFill>
                          <a:srgbClr val="05386C"/>
                        </a:solidFill>
                      </a:defRPr>
                    </a:pPr>
                    <a:r>
                      <a:rPr lang="en-US" sz="900">
                        <a:solidFill>
                          <a:srgbClr val="05386C"/>
                        </a:solidFill>
                      </a:rPr>
                      <a:t>1.1</a:t>
                    </a:r>
                    <a:endParaRPr lang="en-US" sz="900"/>
                  </a:p>
                </c:rich>
              </c:tx>
              <c:spPr>
                <a:solidFill>
                  <a:srgbClr val="FFED00"/>
                </a:solidFill>
              </c:spPr>
              <c:dLblPos val="ctr"/>
              <c:showLegendKey val="0"/>
              <c:showVal val="0"/>
              <c:showCatName val="0"/>
              <c:showSerName val="0"/>
              <c:showPercent val="0"/>
              <c:showBubbleSize val="0"/>
            </c:dLbl>
            <c:dLbl>
              <c:idx val="3"/>
              <c:layout>
                <c:manualLayout>
                  <c:x val="0"/>
                  <c:y val="-1.7937219730941707E-2"/>
                </c:manualLayout>
              </c:layout>
              <c:tx>
                <c:rich>
                  <a:bodyPr/>
                  <a:lstStyle/>
                  <a:p>
                    <a:pPr>
                      <a:defRPr sz="900" b="1">
                        <a:solidFill>
                          <a:srgbClr val="05386C"/>
                        </a:solidFill>
                      </a:defRPr>
                    </a:pPr>
                    <a:r>
                      <a:rPr lang="en-US" sz="900">
                        <a:solidFill>
                          <a:srgbClr val="05386C"/>
                        </a:solidFill>
                      </a:rPr>
                      <a:t>1.1</a:t>
                    </a:r>
                    <a:endParaRPr lang="en-US" sz="900"/>
                  </a:p>
                </c:rich>
              </c:tx>
              <c:spPr>
                <a:solidFill>
                  <a:srgbClr val="FFED00"/>
                </a:solidFill>
              </c:spPr>
              <c:showLegendKey val="0"/>
              <c:showVal val="0"/>
              <c:showCatName val="0"/>
              <c:showSerName val="0"/>
              <c:showPercent val="0"/>
              <c:showBubbleSize val="0"/>
            </c:dLbl>
            <c:dLbl>
              <c:idx val="4"/>
              <c:layout/>
              <c:tx>
                <c:rich>
                  <a:bodyPr/>
                  <a:lstStyle/>
                  <a:p>
                    <a:r>
                      <a:rPr lang="en-US">
                        <a:solidFill>
                          <a:srgbClr val="05386C"/>
                        </a:solidFill>
                      </a:rPr>
                      <a:t>8.9</a:t>
                    </a:r>
                    <a:endParaRPr lang="en-US"/>
                  </a:p>
                </c:rich>
              </c:tx>
              <c:showLegendKey val="0"/>
              <c:showVal val="0"/>
              <c:showCatName val="0"/>
              <c:showSerName val="0"/>
              <c:showPercent val="0"/>
              <c:showBubbleSize val="0"/>
            </c:dLbl>
            <c:spPr>
              <a:solidFill>
                <a:srgbClr val="FFED00"/>
              </a:solidFill>
            </c:spPr>
            <c:txPr>
              <a:bodyPr/>
              <a:lstStyle/>
              <a:p>
                <a:pPr>
                  <a:defRPr b="1">
                    <a:solidFill>
                      <a:srgbClr val="05386C"/>
                    </a:solidFill>
                  </a:defRPr>
                </a:pPr>
                <a:endParaRPr lang="en-US"/>
              </a:p>
            </c:txPr>
            <c:showLegendKey val="0"/>
            <c:showVal val="1"/>
            <c:showCatName val="0"/>
            <c:showSerName val="0"/>
            <c:showPercent val="0"/>
            <c:showBubbleSize val="0"/>
            <c:showLeaderLines val="0"/>
          </c:dLbls>
          <c:cat>
            <c:strRef>
              <c:f>'[1]Figure 2.2'!$A$25:$A$29</c:f>
              <c:strCache>
                <c:ptCount val="5"/>
                <c:pt idx="0">
                  <c:v>0-19</c:v>
                </c:pt>
                <c:pt idx="1">
                  <c:v>20-34</c:v>
                </c:pt>
                <c:pt idx="2">
                  <c:v>35-54</c:v>
                </c:pt>
                <c:pt idx="3">
                  <c:v>55+</c:v>
                </c:pt>
                <c:pt idx="4">
                  <c:v>total</c:v>
                </c:pt>
              </c:strCache>
            </c:strRef>
          </c:cat>
          <c:val>
            <c:numRef>
              <c:f>'[1]Figure 2.2'!$D$25:$D$29</c:f>
              <c:numCache>
                <c:formatCode>General</c:formatCode>
                <c:ptCount val="5"/>
                <c:pt idx="0">
                  <c:v>21</c:v>
                </c:pt>
                <c:pt idx="1">
                  <c:v>1</c:v>
                </c:pt>
                <c:pt idx="2">
                  <c:v>1</c:v>
                </c:pt>
                <c:pt idx="3">
                  <c:v>1</c:v>
                </c:pt>
                <c:pt idx="4">
                  <c:v>8</c:v>
                </c:pt>
              </c:numCache>
            </c:numRef>
          </c:val>
        </c:ser>
        <c:dLbls>
          <c:showLegendKey val="0"/>
          <c:showVal val="0"/>
          <c:showCatName val="0"/>
          <c:showSerName val="0"/>
          <c:showPercent val="0"/>
          <c:showBubbleSize val="0"/>
        </c:dLbls>
        <c:gapWidth val="75"/>
        <c:overlap val="100"/>
        <c:axId val="141717888"/>
        <c:axId val="141719424"/>
      </c:barChart>
      <c:catAx>
        <c:axId val="141717888"/>
        <c:scaling>
          <c:orientation val="minMax"/>
        </c:scaling>
        <c:delete val="0"/>
        <c:axPos val="b"/>
        <c:numFmt formatCode="General" sourceLinked="1"/>
        <c:majorTickMark val="none"/>
        <c:minorTickMark val="none"/>
        <c:tickLblPos val="nextTo"/>
        <c:txPr>
          <a:bodyPr/>
          <a:lstStyle/>
          <a:p>
            <a:pPr>
              <a:defRPr>
                <a:solidFill>
                  <a:srgbClr val="05386C"/>
                </a:solidFill>
              </a:defRPr>
            </a:pPr>
            <a:endParaRPr lang="en-US"/>
          </a:p>
        </c:txPr>
        <c:crossAx val="141719424"/>
        <c:crosses val="autoZero"/>
        <c:auto val="1"/>
        <c:lblAlgn val="ctr"/>
        <c:lblOffset val="100"/>
        <c:noMultiLvlLbl val="0"/>
      </c:catAx>
      <c:valAx>
        <c:axId val="141719424"/>
        <c:scaling>
          <c:orientation val="minMax"/>
        </c:scaling>
        <c:delete val="0"/>
        <c:axPos val="l"/>
        <c:majorGridlines>
          <c:spPr>
            <a:ln>
              <a:solidFill>
                <a:schemeClr val="bg1">
                  <a:lumMod val="85000"/>
                </a:schemeClr>
              </a:solidFill>
            </a:ln>
          </c:spPr>
        </c:majorGridlines>
        <c:numFmt formatCode="0%" sourceLinked="1"/>
        <c:majorTickMark val="none"/>
        <c:minorTickMark val="none"/>
        <c:tickLblPos val="nextTo"/>
        <c:spPr>
          <a:ln w="9525">
            <a:noFill/>
          </a:ln>
        </c:spPr>
        <c:crossAx val="141717888"/>
        <c:crosses val="autoZero"/>
        <c:crossBetween val="between"/>
      </c:valAx>
    </c:plotArea>
    <c:legend>
      <c:legendPos val="b"/>
      <c:legendEntry>
        <c:idx val="0"/>
        <c:txPr>
          <a:bodyPr/>
          <a:lstStyle/>
          <a:p>
            <a:pPr>
              <a:defRPr sz="1200" b="0">
                <a:solidFill>
                  <a:srgbClr val="05386C"/>
                </a:solidFill>
              </a:defRPr>
            </a:pPr>
            <a:endParaRPr lang="en-US"/>
          </a:p>
        </c:txPr>
      </c:legendEntry>
      <c:legendEntry>
        <c:idx val="1"/>
        <c:txPr>
          <a:bodyPr/>
          <a:lstStyle/>
          <a:p>
            <a:pPr>
              <a:defRPr sz="1200" b="0">
                <a:solidFill>
                  <a:srgbClr val="05386C"/>
                </a:solidFill>
              </a:defRPr>
            </a:pPr>
            <a:endParaRPr lang="en-US"/>
          </a:p>
        </c:txPr>
      </c:legendEntry>
      <c:legendEntry>
        <c:idx val="2"/>
        <c:txPr>
          <a:bodyPr/>
          <a:lstStyle/>
          <a:p>
            <a:pPr>
              <a:defRPr sz="1200" b="0">
                <a:solidFill>
                  <a:srgbClr val="05386C"/>
                </a:solidFill>
              </a:defRPr>
            </a:pPr>
            <a:endParaRPr lang="en-US"/>
          </a:p>
        </c:txPr>
      </c:legendEntry>
      <c:layout>
        <c:manualLayout>
          <c:xMode val="edge"/>
          <c:yMode val="edge"/>
          <c:x val="8.2965145091129344E-2"/>
          <c:y val="0.91793848240880005"/>
          <c:w val="0.80351394012811328"/>
          <c:h val="7.9311097348786497E-2"/>
        </c:manualLayout>
      </c:layout>
      <c:overlay val="0"/>
      <c:txPr>
        <a:bodyPr/>
        <a:lstStyle/>
        <a:p>
          <a:pPr>
            <a:defRPr sz="1200" b="0"/>
          </a:pPr>
          <a:endParaRPr lang="en-US"/>
        </a:p>
      </c:txPr>
    </c:legend>
    <c:plotVisOnly val="1"/>
    <c:dispBlanksAs val="gap"/>
    <c:showDLblsOverMax val="0"/>
  </c:chart>
  <c:spPr>
    <a:noFill/>
    <a:ln>
      <a:noFill/>
    </a:ln>
  </c:spPr>
  <c:printSettings>
    <c:headerFooter/>
    <c:pageMargins b="0.39370078740157483" l="0.39370078740157483" r="0.39370078740157483" t="0.39370078740157483" header="0.31496062992125984" footer="0.31496062992125984"/>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'Figure 2.3'!$B$2</c:f>
              <c:strCache>
                <c:ptCount val="1"/>
                <c:pt idx="0">
                  <c:v>Under 35 years</c:v>
                </c:pt>
              </c:strCache>
            </c:strRef>
          </c:tx>
          <c:spPr>
            <a:solidFill>
              <a:srgbClr val="05386C"/>
            </a:solidFill>
          </c:spPr>
          <c:invertIfNegative val="0"/>
          <c:dLbls>
            <c:txPr>
              <a:bodyPr rot="-5400000" vert="horz"/>
              <a:lstStyle/>
              <a:p>
                <a:pPr>
                  <a:defRPr b="1">
                    <a:solidFill>
                      <a:schemeClr val="bg1"/>
                    </a:solidFill>
                  </a:defRPr>
                </a:pPr>
                <a:endParaRPr lang="en-US"/>
              </a:p>
            </c:txPr>
            <c:dLblPos val="ctr"/>
            <c:showLegendKey val="0"/>
            <c:showVal val="1"/>
            <c:showCatName val="0"/>
            <c:showSerName val="0"/>
            <c:showPercent val="0"/>
            <c:showBubbleSize val="0"/>
            <c:showLeaderLines val="0"/>
          </c:dLbls>
          <c:cat>
            <c:numRef>
              <c:f>'Figure 2.3'!$A$3:$A$23</c:f>
              <c:numCache>
                <c:formatCode>General</c:formatCode>
                <c:ptCount val="21"/>
                <c:pt idx="0">
                  <c:v>1974</c:v>
                </c:pt>
                <c:pt idx="1">
                  <c:v>1981</c:v>
                </c:pt>
                <c:pt idx="2">
                  <c:v>1996</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numCache>
            </c:numRef>
          </c:cat>
          <c:val>
            <c:numRef>
              <c:f>'Figure 2.3'!$B$3:$B$23</c:f>
              <c:numCache>
                <c:formatCode>0.0</c:formatCode>
                <c:ptCount val="21"/>
                <c:pt idx="0">
                  <c:v>71.5</c:v>
                </c:pt>
                <c:pt idx="1">
                  <c:v>73.5</c:v>
                </c:pt>
                <c:pt idx="2">
                  <c:v>62.1</c:v>
                </c:pt>
                <c:pt idx="3">
                  <c:v>59.9</c:v>
                </c:pt>
                <c:pt idx="4">
                  <c:v>58.2</c:v>
                </c:pt>
                <c:pt idx="5">
                  <c:v>56.5</c:v>
                </c:pt>
                <c:pt idx="6">
                  <c:v>56</c:v>
                </c:pt>
                <c:pt idx="7">
                  <c:v>55.2</c:v>
                </c:pt>
                <c:pt idx="8">
                  <c:v>54.4</c:v>
                </c:pt>
                <c:pt idx="9">
                  <c:v>54</c:v>
                </c:pt>
                <c:pt idx="10">
                  <c:v>53.4</c:v>
                </c:pt>
                <c:pt idx="11">
                  <c:v>52.8</c:v>
                </c:pt>
                <c:pt idx="12">
                  <c:v>52</c:v>
                </c:pt>
                <c:pt idx="13">
                  <c:v>51.6</c:v>
                </c:pt>
                <c:pt idx="14">
                  <c:v>51.4</c:v>
                </c:pt>
                <c:pt idx="15">
                  <c:v>51.1</c:v>
                </c:pt>
                <c:pt idx="16">
                  <c:v>51.5</c:v>
                </c:pt>
                <c:pt idx="17">
                  <c:v>51.7</c:v>
                </c:pt>
                <c:pt idx="18">
                  <c:v>51.4</c:v>
                </c:pt>
                <c:pt idx="19">
                  <c:v>51.3</c:v>
                </c:pt>
                <c:pt idx="20">
                  <c:v>51.3</c:v>
                </c:pt>
              </c:numCache>
            </c:numRef>
          </c:val>
        </c:ser>
        <c:ser>
          <c:idx val="1"/>
          <c:order val="1"/>
          <c:tx>
            <c:strRef>
              <c:f>'Figure 2.3'!$C$2</c:f>
              <c:strCache>
                <c:ptCount val="1"/>
                <c:pt idx="0">
                  <c:v>35 years and over</c:v>
                </c:pt>
              </c:strCache>
            </c:strRef>
          </c:tx>
          <c:spPr>
            <a:solidFill>
              <a:srgbClr val="E64285"/>
            </a:solidFill>
          </c:spPr>
          <c:invertIfNegative val="0"/>
          <c:dLbls>
            <c:txPr>
              <a:bodyPr rot="-5400000" vert="horz"/>
              <a:lstStyle/>
              <a:p>
                <a:pPr>
                  <a:defRPr b="1">
                    <a:solidFill>
                      <a:schemeClr val="bg1"/>
                    </a:solidFill>
                  </a:defRPr>
                </a:pPr>
                <a:endParaRPr lang="en-US"/>
              </a:p>
            </c:txPr>
            <c:showLegendKey val="0"/>
            <c:showVal val="1"/>
            <c:showCatName val="0"/>
            <c:showSerName val="0"/>
            <c:showPercent val="0"/>
            <c:showBubbleSize val="0"/>
            <c:showLeaderLines val="0"/>
          </c:dLbls>
          <c:cat>
            <c:numRef>
              <c:f>'Figure 2.3'!$A$3:$A$23</c:f>
              <c:numCache>
                <c:formatCode>General</c:formatCode>
                <c:ptCount val="21"/>
                <c:pt idx="0">
                  <c:v>1974</c:v>
                </c:pt>
                <c:pt idx="1">
                  <c:v>1981</c:v>
                </c:pt>
                <c:pt idx="2">
                  <c:v>1996</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numCache>
            </c:numRef>
          </c:cat>
          <c:val>
            <c:numRef>
              <c:f>'Figure 2.3'!$C$3:$C$23</c:f>
              <c:numCache>
                <c:formatCode>0.0</c:formatCode>
                <c:ptCount val="21"/>
                <c:pt idx="0">
                  <c:v>28.5</c:v>
                </c:pt>
                <c:pt idx="1">
                  <c:v>26.5</c:v>
                </c:pt>
                <c:pt idx="2">
                  <c:v>37.9</c:v>
                </c:pt>
                <c:pt idx="3">
                  <c:v>40.1</c:v>
                </c:pt>
                <c:pt idx="4">
                  <c:v>41.8</c:v>
                </c:pt>
                <c:pt idx="5">
                  <c:v>43.5</c:v>
                </c:pt>
                <c:pt idx="6">
                  <c:v>44</c:v>
                </c:pt>
                <c:pt idx="7">
                  <c:v>44.8</c:v>
                </c:pt>
                <c:pt idx="8">
                  <c:v>45.6</c:v>
                </c:pt>
                <c:pt idx="9">
                  <c:v>46</c:v>
                </c:pt>
                <c:pt idx="10">
                  <c:v>46.6</c:v>
                </c:pt>
                <c:pt idx="11">
                  <c:v>47.2</c:v>
                </c:pt>
                <c:pt idx="12">
                  <c:v>48</c:v>
                </c:pt>
                <c:pt idx="13">
                  <c:v>48.4</c:v>
                </c:pt>
                <c:pt idx="14">
                  <c:v>48.6</c:v>
                </c:pt>
                <c:pt idx="15">
                  <c:v>48.9</c:v>
                </c:pt>
                <c:pt idx="16">
                  <c:v>48.5</c:v>
                </c:pt>
                <c:pt idx="17">
                  <c:v>48.3</c:v>
                </c:pt>
                <c:pt idx="18">
                  <c:v>48.6</c:v>
                </c:pt>
                <c:pt idx="19">
                  <c:v>48.7</c:v>
                </c:pt>
                <c:pt idx="20">
                  <c:v>48.7</c:v>
                </c:pt>
              </c:numCache>
            </c:numRef>
          </c:val>
        </c:ser>
        <c:dLbls>
          <c:showLegendKey val="0"/>
          <c:showVal val="0"/>
          <c:showCatName val="0"/>
          <c:showSerName val="0"/>
          <c:showPercent val="0"/>
          <c:showBubbleSize val="0"/>
        </c:dLbls>
        <c:gapWidth val="150"/>
        <c:overlap val="100"/>
        <c:axId val="141925376"/>
        <c:axId val="141939456"/>
      </c:barChart>
      <c:catAx>
        <c:axId val="141925376"/>
        <c:scaling>
          <c:orientation val="minMax"/>
        </c:scaling>
        <c:delete val="0"/>
        <c:axPos val="b"/>
        <c:numFmt formatCode="General" sourceLinked="1"/>
        <c:majorTickMark val="out"/>
        <c:minorTickMark val="none"/>
        <c:tickLblPos val="nextTo"/>
        <c:crossAx val="141939456"/>
        <c:crosses val="autoZero"/>
        <c:auto val="1"/>
        <c:lblAlgn val="ctr"/>
        <c:lblOffset val="100"/>
        <c:noMultiLvlLbl val="0"/>
      </c:catAx>
      <c:valAx>
        <c:axId val="141939456"/>
        <c:scaling>
          <c:orientation val="minMax"/>
          <c:max val="100"/>
        </c:scaling>
        <c:delete val="0"/>
        <c:axPos val="l"/>
        <c:majorGridlines/>
        <c:numFmt formatCode="0.0" sourceLinked="1"/>
        <c:majorTickMark val="out"/>
        <c:minorTickMark val="none"/>
        <c:tickLblPos val="nextTo"/>
        <c:crossAx val="141925376"/>
        <c:crosses val="autoZero"/>
        <c:crossBetween val="between"/>
      </c:valAx>
    </c:plotArea>
    <c:legend>
      <c:legendPos val="b"/>
      <c:layout/>
      <c:overlay val="0"/>
    </c:legend>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3.2'!$AD$11</c:f>
              <c:strCache>
                <c:ptCount val="1"/>
                <c:pt idx="0">
                  <c:v>Number of people</c:v>
                </c:pt>
              </c:strCache>
            </c:strRef>
          </c:tx>
          <c:spPr>
            <a:solidFill>
              <a:srgbClr val="003E90"/>
            </a:solidFill>
          </c:spPr>
          <c:invertIfNegative val="0"/>
          <c:cat>
            <c:strRef>
              <c:f>'Figure 3.2'!$AC$12:$AC$16</c:f>
              <c:strCache>
                <c:ptCount val="5"/>
                <c:pt idx="0">
                  <c:v>Not Verified</c:v>
                </c:pt>
                <c:pt idx="1">
                  <c:v>Mild</c:v>
                </c:pt>
                <c:pt idx="2">
                  <c:v>Moderate</c:v>
                </c:pt>
                <c:pt idx="3">
                  <c:v>Severe</c:v>
                </c:pt>
                <c:pt idx="4">
                  <c:v>Profound</c:v>
                </c:pt>
              </c:strCache>
            </c:strRef>
          </c:cat>
          <c:val>
            <c:numRef>
              <c:f>'Figure 3.2'!$AD$12:$AD$16</c:f>
              <c:numCache>
                <c:formatCode>###0</c:formatCode>
                <c:ptCount val="5"/>
                <c:pt idx="0">
                  <c:v>102</c:v>
                </c:pt>
                <c:pt idx="1">
                  <c:v>939</c:v>
                </c:pt>
                <c:pt idx="2">
                  <c:v>2464</c:v>
                </c:pt>
                <c:pt idx="3">
                  <c:v>884</c:v>
                </c:pt>
                <c:pt idx="4">
                  <c:v>159</c:v>
                </c:pt>
              </c:numCache>
            </c:numRef>
          </c:val>
        </c:ser>
        <c:dLbls>
          <c:showLegendKey val="0"/>
          <c:showVal val="0"/>
          <c:showCatName val="0"/>
          <c:showSerName val="0"/>
          <c:showPercent val="0"/>
          <c:showBubbleSize val="0"/>
        </c:dLbls>
        <c:gapWidth val="150"/>
        <c:axId val="144597760"/>
        <c:axId val="144599296"/>
      </c:barChart>
      <c:lineChart>
        <c:grouping val="stacked"/>
        <c:varyColors val="0"/>
        <c:ser>
          <c:idx val="1"/>
          <c:order val="1"/>
          <c:tx>
            <c:strRef>
              <c:f>'Figure 3.2'!$AE$11</c:f>
              <c:strCache>
                <c:ptCount val="1"/>
                <c:pt idx="0">
                  <c:v>Median</c:v>
                </c:pt>
              </c:strCache>
            </c:strRef>
          </c:tx>
          <c:spPr>
            <a:ln>
              <a:solidFill>
                <a:srgbClr val="E64285"/>
              </a:solidFill>
              <a:prstDash val="dash"/>
            </a:ln>
          </c:spPr>
          <c:marker>
            <c:symbol val="none"/>
          </c:marker>
          <c:cat>
            <c:strRef>
              <c:f>'Figure 3.2'!$AC$12:$AC$16</c:f>
              <c:strCache>
                <c:ptCount val="5"/>
                <c:pt idx="0">
                  <c:v>Not Verified</c:v>
                </c:pt>
                <c:pt idx="1">
                  <c:v>Mild</c:v>
                </c:pt>
                <c:pt idx="2">
                  <c:v>Moderate</c:v>
                </c:pt>
                <c:pt idx="3">
                  <c:v>Severe</c:v>
                </c:pt>
                <c:pt idx="4">
                  <c:v>Profound</c:v>
                </c:pt>
              </c:strCache>
            </c:strRef>
          </c:cat>
          <c:val>
            <c:numRef>
              <c:f>'Figure 3.2'!$AE$12:$AE$16</c:f>
              <c:numCache>
                <c:formatCode>0</c:formatCode>
                <c:ptCount val="5"/>
                <c:pt idx="0">
                  <c:v>12</c:v>
                </c:pt>
                <c:pt idx="1">
                  <c:v>14</c:v>
                </c:pt>
                <c:pt idx="2">
                  <c:v>17</c:v>
                </c:pt>
                <c:pt idx="3">
                  <c:v>26</c:v>
                </c:pt>
                <c:pt idx="4">
                  <c:v>29</c:v>
                </c:pt>
              </c:numCache>
            </c:numRef>
          </c:val>
          <c:smooth val="0"/>
        </c:ser>
        <c:dLbls>
          <c:showLegendKey val="0"/>
          <c:showVal val="0"/>
          <c:showCatName val="0"/>
          <c:showSerName val="0"/>
          <c:showPercent val="0"/>
          <c:showBubbleSize val="0"/>
        </c:dLbls>
        <c:marker val="1"/>
        <c:smooth val="0"/>
        <c:axId val="144601472"/>
        <c:axId val="144603008"/>
      </c:lineChart>
      <c:catAx>
        <c:axId val="144597760"/>
        <c:scaling>
          <c:orientation val="minMax"/>
        </c:scaling>
        <c:delete val="0"/>
        <c:axPos val="b"/>
        <c:numFmt formatCode="General" sourceLinked="1"/>
        <c:majorTickMark val="none"/>
        <c:minorTickMark val="none"/>
        <c:tickLblPos val="nextTo"/>
        <c:crossAx val="144599296"/>
        <c:crosses val="autoZero"/>
        <c:auto val="1"/>
        <c:lblAlgn val="ctr"/>
        <c:lblOffset val="100"/>
        <c:noMultiLvlLbl val="0"/>
      </c:catAx>
      <c:valAx>
        <c:axId val="144599296"/>
        <c:scaling>
          <c:orientation val="minMax"/>
        </c:scaling>
        <c:delete val="0"/>
        <c:axPos val="l"/>
        <c:majorGridlines/>
        <c:title>
          <c:tx>
            <c:rich>
              <a:bodyPr/>
              <a:lstStyle/>
              <a:p>
                <a:pPr>
                  <a:defRPr sz="1200">
                    <a:latin typeface="+mn-lt"/>
                  </a:defRPr>
                </a:pPr>
                <a:r>
                  <a:rPr lang="en-IE" sz="1200">
                    <a:solidFill>
                      <a:srgbClr val="003E90"/>
                    </a:solidFill>
                    <a:latin typeface="+mn-lt"/>
                  </a:rPr>
                  <a:t>Number of people</a:t>
                </a:r>
              </a:p>
            </c:rich>
          </c:tx>
          <c:layout>
            <c:manualLayout>
              <c:xMode val="edge"/>
              <c:yMode val="edge"/>
              <c:x val="6.3836557467353616E-2"/>
              <c:y val="0.23277488944018984"/>
            </c:manualLayout>
          </c:layout>
          <c:overlay val="0"/>
        </c:title>
        <c:numFmt formatCode="###0" sourceLinked="1"/>
        <c:majorTickMark val="none"/>
        <c:minorTickMark val="none"/>
        <c:tickLblPos val="nextTo"/>
        <c:txPr>
          <a:bodyPr/>
          <a:lstStyle/>
          <a:p>
            <a:pPr>
              <a:defRPr>
                <a:solidFill>
                  <a:srgbClr val="05386C"/>
                </a:solidFill>
              </a:defRPr>
            </a:pPr>
            <a:endParaRPr lang="en-US"/>
          </a:p>
        </c:txPr>
        <c:crossAx val="144597760"/>
        <c:crosses val="autoZero"/>
        <c:crossBetween val="between"/>
      </c:valAx>
      <c:catAx>
        <c:axId val="144601472"/>
        <c:scaling>
          <c:orientation val="minMax"/>
        </c:scaling>
        <c:delete val="1"/>
        <c:axPos val="b"/>
        <c:majorTickMark val="out"/>
        <c:minorTickMark val="none"/>
        <c:tickLblPos val="nextTo"/>
        <c:crossAx val="144603008"/>
        <c:crosses val="autoZero"/>
        <c:auto val="1"/>
        <c:lblAlgn val="ctr"/>
        <c:lblOffset val="100"/>
        <c:noMultiLvlLbl val="0"/>
      </c:catAx>
      <c:valAx>
        <c:axId val="144603008"/>
        <c:scaling>
          <c:orientation val="minMax"/>
          <c:max val="35"/>
        </c:scaling>
        <c:delete val="0"/>
        <c:axPos val="r"/>
        <c:title>
          <c:tx>
            <c:rich>
              <a:bodyPr rot="-5400000" vert="horz"/>
              <a:lstStyle/>
              <a:p>
                <a:pPr>
                  <a:defRPr/>
                </a:pPr>
                <a:r>
                  <a:rPr lang="en-GB" sz="1200">
                    <a:solidFill>
                      <a:srgbClr val="003E90"/>
                    </a:solidFill>
                  </a:rPr>
                  <a:t>Median number of respite nights</a:t>
                </a:r>
              </a:p>
            </c:rich>
          </c:tx>
          <c:layout/>
          <c:overlay val="0"/>
        </c:title>
        <c:numFmt formatCode="0" sourceLinked="1"/>
        <c:majorTickMark val="out"/>
        <c:minorTickMark val="none"/>
        <c:tickLblPos val="nextTo"/>
        <c:txPr>
          <a:bodyPr/>
          <a:lstStyle/>
          <a:p>
            <a:pPr>
              <a:defRPr>
                <a:solidFill>
                  <a:srgbClr val="05386C"/>
                </a:solidFill>
              </a:defRPr>
            </a:pPr>
            <a:endParaRPr lang="en-US"/>
          </a:p>
        </c:txPr>
        <c:crossAx val="144601472"/>
        <c:crosses val="max"/>
        <c:crossBetween val="between"/>
      </c:valAx>
      <c:dTable>
        <c:showHorzBorder val="1"/>
        <c:showVertBorder val="1"/>
        <c:showOutline val="1"/>
        <c:showKeys val="1"/>
        <c:txPr>
          <a:bodyPr/>
          <a:lstStyle/>
          <a:p>
            <a:pPr rtl="0">
              <a:defRPr>
                <a:solidFill>
                  <a:srgbClr val="05386C"/>
                </a:solidFill>
              </a:defRPr>
            </a:pPr>
            <a:endParaRPr lang="en-US"/>
          </a:p>
        </c:txPr>
      </c:dTable>
    </c:plotArea>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2007752947966956"/>
          <c:y val="2.7076089173063894E-2"/>
          <c:w val="0.87992247052033035"/>
          <c:h val="0.6192712753011137"/>
        </c:manualLayout>
      </c:layout>
      <c:barChart>
        <c:barDir val="col"/>
        <c:grouping val="stacked"/>
        <c:varyColors val="0"/>
        <c:ser>
          <c:idx val="0"/>
          <c:order val="0"/>
          <c:tx>
            <c:strRef>
              <c:f>'[2]Figure 8 Unmet Need Res'!$A$24</c:f>
              <c:strCache>
                <c:ptCount val="1"/>
                <c:pt idx="0">
                  <c:v>Under 35 years</c:v>
                </c:pt>
              </c:strCache>
            </c:strRef>
          </c:tx>
          <c:spPr>
            <a:solidFill>
              <a:srgbClr val="05386C"/>
            </a:solidFill>
          </c:spPr>
          <c:invertIfNegative val="0"/>
          <c:dLbls>
            <c:dLbl>
              <c:idx val="0"/>
              <c:layout/>
              <c:tx>
                <c:rich>
                  <a:bodyPr/>
                  <a:lstStyle/>
                  <a:p>
                    <a:r>
                      <a:rPr lang="en-US" b="1">
                        <a:solidFill>
                          <a:schemeClr val="bg1"/>
                        </a:solidFill>
                      </a:rPr>
                      <a:t>926 </a:t>
                    </a:r>
                  </a:p>
                  <a:p>
                    <a:r>
                      <a:rPr lang="en-US" b="1">
                        <a:solidFill>
                          <a:schemeClr val="bg1"/>
                        </a:solidFill>
                      </a:rPr>
                      <a:t>(42.7%)</a:t>
                    </a:r>
                    <a:endParaRPr lang="en-US">
                      <a:solidFill>
                        <a:schemeClr val="bg1"/>
                      </a:solidFill>
                    </a:endParaRPr>
                  </a:p>
                </c:rich>
              </c:tx>
              <c:showLegendKey val="0"/>
              <c:showVal val="0"/>
              <c:showCatName val="0"/>
              <c:showSerName val="0"/>
              <c:showPercent val="0"/>
              <c:showBubbleSize val="0"/>
            </c:dLbl>
            <c:dLbl>
              <c:idx val="1"/>
              <c:layout/>
              <c:tx>
                <c:rich>
                  <a:bodyPr/>
                  <a:lstStyle/>
                  <a:p>
                    <a:r>
                      <a:rPr lang="en-US" b="1">
                        <a:solidFill>
                          <a:schemeClr val="bg1"/>
                        </a:solidFill>
                      </a:rPr>
                      <a:t>1,348 </a:t>
                    </a:r>
                  </a:p>
                  <a:p>
                    <a:r>
                      <a:rPr lang="en-US" b="1">
                        <a:solidFill>
                          <a:schemeClr val="bg1"/>
                        </a:solidFill>
                      </a:rPr>
                      <a:t>(63.2%)</a:t>
                    </a:r>
                    <a:endParaRPr lang="en-US">
                      <a:solidFill>
                        <a:schemeClr val="bg1"/>
                      </a:solidFill>
                    </a:endParaRPr>
                  </a:p>
                </c:rich>
              </c:tx>
              <c:showLegendKey val="0"/>
              <c:showVal val="0"/>
              <c:showCatName val="0"/>
              <c:showSerName val="0"/>
              <c:showPercent val="0"/>
              <c:showBubbleSize val="0"/>
            </c:dLbl>
            <c:txPr>
              <a:bodyPr/>
              <a:lstStyle/>
              <a:p>
                <a:pPr>
                  <a:defRPr b="1"/>
                </a:pPr>
                <a:endParaRPr lang="en-US"/>
              </a:p>
            </c:txPr>
            <c:showLegendKey val="0"/>
            <c:showVal val="1"/>
            <c:showCatName val="0"/>
            <c:showSerName val="0"/>
            <c:showPercent val="0"/>
            <c:showBubbleSize val="0"/>
            <c:showLeaderLines val="0"/>
          </c:dLbls>
          <c:cat>
            <c:strRef>
              <c:f>'[2]Figure 8 Unmet Need Res'!$B$23:$C$23</c:f>
              <c:strCache>
                <c:ptCount val="2"/>
                <c:pt idx="0">
                  <c:v>Requires a  full-time residential service </c:v>
                </c:pt>
                <c:pt idx="1">
                  <c:v>Requires  residential support service </c:v>
                </c:pt>
              </c:strCache>
            </c:strRef>
          </c:cat>
          <c:val>
            <c:numRef>
              <c:f>'[2]Figure 8 Unmet Need Res'!$B$24:$C$24</c:f>
              <c:numCache>
                <c:formatCode>General</c:formatCode>
                <c:ptCount val="2"/>
                <c:pt idx="0">
                  <c:v>42.7</c:v>
                </c:pt>
                <c:pt idx="1">
                  <c:v>63.2</c:v>
                </c:pt>
              </c:numCache>
            </c:numRef>
          </c:val>
        </c:ser>
        <c:ser>
          <c:idx val="1"/>
          <c:order val="1"/>
          <c:tx>
            <c:strRef>
              <c:f>'[2]Figure 8 Unmet Need Res'!$A$25</c:f>
              <c:strCache>
                <c:ptCount val="1"/>
                <c:pt idx="0">
                  <c:v>35 years and over</c:v>
                </c:pt>
              </c:strCache>
            </c:strRef>
          </c:tx>
          <c:spPr>
            <a:solidFill>
              <a:srgbClr val="E64285"/>
            </a:solidFill>
          </c:spPr>
          <c:invertIfNegative val="0"/>
          <c:dLbls>
            <c:dLbl>
              <c:idx val="0"/>
              <c:layout/>
              <c:tx>
                <c:rich>
                  <a:bodyPr/>
                  <a:lstStyle/>
                  <a:p>
                    <a:r>
                      <a:rPr lang="en-US" b="1">
                        <a:solidFill>
                          <a:schemeClr val="bg1"/>
                        </a:solidFill>
                      </a:rPr>
                      <a:t>1,241 </a:t>
                    </a:r>
                  </a:p>
                  <a:p>
                    <a:r>
                      <a:rPr lang="en-US" b="1">
                        <a:solidFill>
                          <a:schemeClr val="bg1"/>
                        </a:solidFill>
                      </a:rPr>
                      <a:t>(57.3%)</a:t>
                    </a:r>
                    <a:endParaRPr lang="en-US">
                      <a:solidFill>
                        <a:schemeClr val="bg1"/>
                      </a:solidFill>
                    </a:endParaRPr>
                  </a:p>
                </c:rich>
              </c:tx>
              <c:showLegendKey val="0"/>
              <c:showVal val="0"/>
              <c:showCatName val="0"/>
              <c:showSerName val="0"/>
              <c:showPercent val="0"/>
              <c:showBubbleSize val="0"/>
            </c:dLbl>
            <c:dLbl>
              <c:idx val="1"/>
              <c:layout/>
              <c:tx>
                <c:rich>
                  <a:bodyPr/>
                  <a:lstStyle/>
                  <a:p>
                    <a:r>
                      <a:rPr lang="en-US" b="1">
                        <a:solidFill>
                          <a:schemeClr val="bg1"/>
                        </a:solidFill>
                      </a:rPr>
                      <a:t>785 </a:t>
                    </a:r>
                  </a:p>
                  <a:p>
                    <a:r>
                      <a:rPr lang="en-US" b="1">
                        <a:solidFill>
                          <a:schemeClr val="bg1"/>
                        </a:solidFill>
                      </a:rPr>
                      <a:t>(36.8%)</a:t>
                    </a:r>
                  </a:p>
                </c:rich>
              </c:tx>
              <c:showLegendKey val="0"/>
              <c:showVal val="0"/>
              <c:showCatName val="0"/>
              <c:showSerName val="0"/>
              <c:showPercent val="0"/>
              <c:showBubbleSize val="0"/>
            </c:dLbl>
            <c:txPr>
              <a:bodyPr/>
              <a:lstStyle/>
              <a:p>
                <a:pPr>
                  <a:defRPr b="1"/>
                </a:pPr>
                <a:endParaRPr lang="en-US"/>
              </a:p>
            </c:txPr>
            <c:showLegendKey val="0"/>
            <c:showVal val="1"/>
            <c:showCatName val="0"/>
            <c:showSerName val="0"/>
            <c:showPercent val="0"/>
            <c:showBubbleSize val="0"/>
            <c:showLeaderLines val="0"/>
          </c:dLbls>
          <c:cat>
            <c:strRef>
              <c:f>'[2]Figure 8 Unmet Need Res'!$B$23:$C$23</c:f>
              <c:strCache>
                <c:ptCount val="2"/>
                <c:pt idx="0">
                  <c:v>Requires a  full-time residential service </c:v>
                </c:pt>
                <c:pt idx="1">
                  <c:v>Requires  residential support service </c:v>
                </c:pt>
              </c:strCache>
            </c:strRef>
          </c:cat>
          <c:val>
            <c:numRef>
              <c:f>'[2]Figure 8 Unmet Need Res'!$B$25:$C$25</c:f>
              <c:numCache>
                <c:formatCode>General</c:formatCode>
                <c:ptCount val="2"/>
                <c:pt idx="0">
                  <c:v>57.3</c:v>
                </c:pt>
                <c:pt idx="1">
                  <c:v>36.799999999999997</c:v>
                </c:pt>
              </c:numCache>
            </c:numRef>
          </c:val>
        </c:ser>
        <c:dLbls>
          <c:showLegendKey val="0"/>
          <c:showVal val="0"/>
          <c:showCatName val="0"/>
          <c:showSerName val="0"/>
          <c:showPercent val="0"/>
          <c:showBubbleSize val="0"/>
        </c:dLbls>
        <c:gapWidth val="95"/>
        <c:overlap val="100"/>
        <c:axId val="145914112"/>
        <c:axId val="145936384"/>
      </c:barChart>
      <c:catAx>
        <c:axId val="145914112"/>
        <c:scaling>
          <c:orientation val="minMax"/>
        </c:scaling>
        <c:delete val="0"/>
        <c:axPos val="b"/>
        <c:numFmt formatCode="General" sourceLinked="1"/>
        <c:majorTickMark val="none"/>
        <c:minorTickMark val="none"/>
        <c:tickLblPos val="nextTo"/>
        <c:txPr>
          <a:bodyPr/>
          <a:lstStyle/>
          <a:p>
            <a:pPr>
              <a:defRPr>
                <a:solidFill>
                  <a:srgbClr val="05386C"/>
                </a:solidFill>
              </a:defRPr>
            </a:pPr>
            <a:endParaRPr lang="en-US"/>
          </a:p>
        </c:txPr>
        <c:crossAx val="145936384"/>
        <c:crosses val="autoZero"/>
        <c:auto val="1"/>
        <c:lblAlgn val="ctr"/>
        <c:lblOffset val="100"/>
        <c:noMultiLvlLbl val="0"/>
      </c:catAx>
      <c:valAx>
        <c:axId val="145936384"/>
        <c:scaling>
          <c:orientation val="minMax"/>
          <c:max val="100"/>
        </c:scaling>
        <c:delete val="0"/>
        <c:axPos val="l"/>
        <c:title>
          <c:tx>
            <c:rich>
              <a:bodyPr rot="-5400000" vert="horz"/>
              <a:lstStyle/>
              <a:p>
                <a:pPr>
                  <a:defRPr>
                    <a:solidFill>
                      <a:srgbClr val="05386C"/>
                    </a:solidFill>
                  </a:defRPr>
                </a:pPr>
                <a:r>
                  <a:rPr lang="en-US">
                    <a:solidFill>
                      <a:srgbClr val="05386C"/>
                    </a:solidFill>
                  </a:rPr>
                  <a:t>Percentage</a:t>
                </a:r>
              </a:p>
            </c:rich>
          </c:tx>
          <c:layout>
            <c:manualLayout>
              <c:xMode val="edge"/>
              <c:yMode val="edge"/>
              <c:x val="0"/>
              <c:y val="0.25880418468818162"/>
            </c:manualLayout>
          </c:layout>
          <c:overlay val="0"/>
        </c:title>
        <c:numFmt formatCode="0" sourceLinked="0"/>
        <c:majorTickMark val="out"/>
        <c:minorTickMark val="none"/>
        <c:tickLblPos val="nextTo"/>
        <c:txPr>
          <a:bodyPr/>
          <a:lstStyle/>
          <a:p>
            <a:pPr>
              <a:defRPr>
                <a:solidFill>
                  <a:srgbClr val="05386C"/>
                </a:solidFill>
              </a:defRPr>
            </a:pPr>
            <a:endParaRPr lang="en-US"/>
          </a:p>
        </c:txPr>
        <c:crossAx val="145914112"/>
        <c:crosses val="autoZero"/>
        <c:crossBetween val="between"/>
      </c:valAx>
      <c:spPr>
        <a:ln>
          <a:noFill/>
        </a:ln>
      </c:spPr>
    </c:plotArea>
    <c:legend>
      <c:legendPos val="t"/>
      <c:layout>
        <c:manualLayout>
          <c:xMode val="edge"/>
          <c:yMode val="edge"/>
          <c:x val="0.18346394349162412"/>
          <c:y val="0.81091626926915827"/>
          <c:w val="0.58399835412497436"/>
          <c:h val="7.0498835532882387E-2"/>
        </c:manualLayout>
      </c:layout>
      <c:overlay val="0"/>
      <c:txPr>
        <a:bodyPr/>
        <a:lstStyle/>
        <a:p>
          <a:pPr>
            <a:defRPr>
              <a:solidFill>
                <a:srgbClr val="05386C"/>
              </a:solidFill>
            </a:defRPr>
          </a:pPr>
          <a:endParaRPr lang="en-US"/>
        </a:p>
      </c:txPr>
    </c:legend>
    <c:plotVisOnly val="1"/>
    <c:dispBlanksAs val="gap"/>
    <c:showDLblsOverMax val="0"/>
  </c:chart>
  <c:spPr>
    <a:ln>
      <a:noFill/>
    </a:ln>
  </c:spPr>
  <c:printSettings>
    <c:headerFooter/>
    <c:pageMargins b="0.75" l="0.7" r="0.7" t="0.75" header="0.3" footer="0.3"/>
    <c:pageSetup paperSize="9"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'[2]Figure 12 MultiD'!$U$2</c:f>
              <c:strCache>
                <c:ptCount val="1"/>
                <c:pt idx="0">
                  <c:v>Currently receiving this input*</c:v>
                </c:pt>
              </c:strCache>
            </c:strRef>
          </c:tx>
          <c:spPr>
            <a:solidFill>
              <a:srgbClr val="C4BAB6"/>
            </a:solidFill>
          </c:spPr>
          <c:invertIfNegative val="0"/>
          <c:dLbls>
            <c:dLbl>
              <c:idx val="9"/>
              <c:layout/>
              <c:tx>
                <c:rich>
                  <a:bodyPr/>
                  <a:lstStyle/>
                  <a:p>
                    <a:r>
                      <a:rPr lang="en-US"/>
                      <a:t>11,288</a:t>
                    </a:r>
                  </a:p>
                </c:rich>
              </c:tx>
              <c:showLegendKey val="0"/>
              <c:showVal val="1"/>
              <c:showCatName val="0"/>
              <c:showSerName val="0"/>
              <c:showPercent val="0"/>
              <c:showBubbleSize val="0"/>
            </c:dLbl>
            <c:numFmt formatCode="#,##0" sourceLinked="0"/>
            <c:txPr>
              <a:bodyPr/>
              <a:lstStyle/>
              <a:p>
                <a:pPr>
                  <a:defRPr sz="1100">
                    <a:solidFill>
                      <a:srgbClr val="05386C"/>
                    </a:solidFill>
                  </a:defRPr>
                </a:pPr>
                <a:endParaRPr lang="en-US"/>
              </a:p>
            </c:txPr>
            <c:showLegendKey val="0"/>
            <c:showVal val="1"/>
            <c:showCatName val="0"/>
            <c:showSerName val="0"/>
            <c:showPercent val="0"/>
            <c:showBubbleSize val="0"/>
            <c:showLeaderLines val="0"/>
          </c:dLbls>
          <c:cat>
            <c:strRef>
              <c:f>'[2]Figure 12 MultiD'!$T$3:$T$12</c:f>
              <c:strCache>
                <c:ptCount val="10"/>
                <c:pt idx="0">
                  <c:v>Other multidisciplinary service</c:v>
                </c:pt>
                <c:pt idx="1">
                  <c:v>Dietetics</c:v>
                </c:pt>
                <c:pt idx="2">
                  <c:v>Psychiatry</c:v>
                </c:pt>
                <c:pt idx="3">
                  <c:v>Physiotherapy</c:v>
                </c:pt>
                <c:pt idx="4">
                  <c:v>ID-related nursing</c:v>
                </c:pt>
                <c:pt idx="5">
                  <c:v>Occupational therapy</c:v>
                </c:pt>
                <c:pt idx="6">
                  <c:v>Psychology</c:v>
                </c:pt>
                <c:pt idx="7">
                  <c:v>Social work</c:v>
                </c:pt>
                <c:pt idx="8">
                  <c:v>Speech and language therapy</c:v>
                </c:pt>
                <c:pt idx="9">
                  <c:v>ID-related medical services</c:v>
                </c:pt>
              </c:strCache>
            </c:strRef>
          </c:cat>
          <c:val>
            <c:numRef>
              <c:f>'[2]Figure 12 MultiD'!$U$3:$U$12</c:f>
              <c:numCache>
                <c:formatCode>General</c:formatCode>
                <c:ptCount val="10"/>
                <c:pt idx="0">
                  <c:v>6967</c:v>
                </c:pt>
                <c:pt idx="1">
                  <c:v>3846</c:v>
                </c:pt>
                <c:pt idx="2">
                  <c:v>7117</c:v>
                </c:pt>
                <c:pt idx="3">
                  <c:v>7527</c:v>
                </c:pt>
                <c:pt idx="4">
                  <c:v>8454</c:v>
                </c:pt>
                <c:pt idx="5">
                  <c:v>8474</c:v>
                </c:pt>
                <c:pt idx="6">
                  <c:v>8725</c:v>
                </c:pt>
                <c:pt idx="7">
                  <c:v>10810</c:v>
                </c:pt>
                <c:pt idx="8">
                  <c:v>10859</c:v>
                </c:pt>
                <c:pt idx="9">
                  <c:v>11288</c:v>
                </c:pt>
              </c:numCache>
            </c:numRef>
          </c:val>
        </c:ser>
        <c:ser>
          <c:idx val="1"/>
          <c:order val="1"/>
          <c:tx>
            <c:strRef>
              <c:f>'[2]Figure 12 MultiD'!$V$2</c:f>
              <c:strCache>
                <c:ptCount val="1"/>
                <c:pt idx="0">
                  <c:v>Enhancement of service required 2016-2020 for those currently receiving this input</c:v>
                </c:pt>
              </c:strCache>
            </c:strRef>
          </c:tx>
          <c:spPr>
            <a:solidFill>
              <a:srgbClr val="003E90"/>
            </a:solidFill>
          </c:spPr>
          <c:invertIfNegative val="0"/>
          <c:dLbls>
            <c:dLbl>
              <c:idx val="9"/>
              <c:layout/>
              <c:tx>
                <c:rich>
                  <a:bodyPr/>
                  <a:lstStyle/>
                  <a:p>
                    <a:r>
                      <a:rPr lang="en-US"/>
                      <a:t>2,862</a:t>
                    </a:r>
                  </a:p>
                </c:rich>
              </c:tx>
              <c:showLegendKey val="0"/>
              <c:showVal val="1"/>
              <c:showCatName val="0"/>
              <c:showSerName val="0"/>
              <c:showPercent val="0"/>
              <c:showBubbleSize val="0"/>
            </c:dLbl>
            <c:numFmt formatCode="#,##0" sourceLinked="0"/>
            <c:txPr>
              <a:bodyPr/>
              <a:lstStyle/>
              <a:p>
                <a:pPr>
                  <a:defRPr sz="1100">
                    <a:solidFill>
                      <a:srgbClr val="05386C"/>
                    </a:solidFill>
                  </a:defRPr>
                </a:pPr>
                <a:endParaRPr lang="en-US"/>
              </a:p>
            </c:txPr>
            <c:showLegendKey val="0"/>
            <c:showVal val="1"/>
            <c:showCatName val="0"/>
            <c:showSerName val="0"/>
            <c:showPercent val="0"/>
            <c:showBubbleSize val="0"/>
            <c:showLeaderLines val="0"/>
          </c:dLbls>
          <c:cat>
            <c:strRef>
              <c:f>'[2]Figure 12 MultiD'!$T$3:$T$12</c:f>
              <c:strCache>
                <c:ptCount val="10"/>
                <c:pt idx="0">
                  <c:v>Other multidisciplinary service</c:v>
                </c:pt>
                <c:pt idx="1">
                  <c:v>Dietetics</c:v>
                </c:pt>
                <c:pt idx="2">
                  <c:v>Psychiatry</c:v>
                </c:pt>
                <c:pt idx="3">
                  <c:v>Physiotherapy</c:v>
                </c:pt>
                <c:pt idx="4">
                  <c:v>ID-related nursing</c:v>
                </c:pt>
                <c:pt idx="5">
                  <c:v>Occupational therapy</c:v>
                </c:pt>
                <c:pt idx="6">
                  <c:v>Psychology</c:v>
                </c:pt>
                <c:pt idx="7">
                  <c:v>Social work</c:v>
                </c:pt>
                <c:pt idx="8">
                  <c:v>Speech and language therapy</c:v>
                </c:pt>
                <c:pt idx="9">
                  <c:v>ID-related medical services</c:v>
                </c:pt>
              </c:strCache>
            </c:strRef>
          </c:cat>
          <c:val>
            <c:numRef>
              <c:f>'[2]Figure 12 MultiD'!$V$3:$V$12</c:f>
              <c:numCache>
                <c:formatCode>General</c:formatCode>
                <c:ptCount val="10"/>
                <c:pt idx="0">
                  <c:v>1515</c:v>
                </c:pt>
                <c:pt idx="1">
                  <c:v>1595</c:v>
                </c:pt>
                <c:pt idx="2">
                  <c:v>2944</c:v>
                </c:pt>
                <c:pt idx="3">
                  <c:v>3290</c:v>
                </c:pt>
                <c:pt idx="4">
                  <c:v>2640</c:v>
                </c:pt>
                <c:pt idx="5">
                  <c:v>3793</c:v>
                </c:pt>
                <c:pt idx="6">
                  <c:v>4034</c:v>
                </c:pt>
                <c:pt idx="7">
                  <c:v>4462</c:v>
                </c:pt>
                <c:pt idx="8">
                  <c:v>5199</c:v>
                </c:pt>
                <c:pt idx="9">
                  <c:v>2862</c:v>
                </c:pt>
              </c:numCache>
            </c:numRef>
          </c:val>
        </c:ser>
        <c:ser>
          <c:idx val="2"/>
          <c:order val="2"/>
          <c:tx>
            <c:strRef>
              <c:f>'[2]Figure 12 MultiD'!$W$2</c:f>
              <c:strCache>
                <c:ptCount val="1"/>
                <c:pt idx="0">
                  <c:v>New services required for 2016-2020 for those not receiving this input</c:v>
                </c:pt>
              </c:strCache>
            </c:strRef>
          </c:tx>
          <c:spPr>
            <a:solidFill>
              <a:srgbClr val="E64285"/>
            </a:solidFill>
          </c:spPr>
          <c:invertIfNegative val="0"/>
          <c:dLbls>
            <c:dLbl>
              <c:idx val="8"/>
              <c:layout/>
              <c:tx>
                <c:rich>
                  <a:bodyPr/>
                  <a:lstStyle/>
                  <a:p>
                    <a:r>
                      <a:rPr lang="en-US"/>
                      <a:t>4,903</a:t>
                    </a:r>
                  </a:p>
                </c:rich>
              </c:tx>
              <c:showLegendKey val="0"/>
              <c:showVal val="1"/>
              <c:showCatName val="0"/>
              <c:showSerName val="0"/>
              <c:showPercent val="0"/>
              <c:showBubbleSize val="0"/>
            </c:dLbl>
            <c:dLbl>
              <c:idx val="9"/>
              <c:layout/>
              <c:tx>
                <c:rich>
                  <a:bodyPr/>
                  <a:lstStyle/>
                  <a:p>
                    <a:r>
                      <a:rPr lang="en-US"/>
                      <a:t>1,197</a:t>
                    </a:r>
                  </a:p>
                </c:rich>
              </c:tx>
              <c:showLegendKey val="0"/>
              <c:showVal val="1"/>
              <c:showCatName val="0"/>
              <c:showSerName val="0"/>
              <c:showPercent val="0"/>
              <c:showBubbleSize val="0"/>
            </c:dLbl>
            <c:numFmt formatCode="#,##0" sourceLinked="0"/>
            <c:txPr>
              <a:bodyPr/>
              <a:lstStyle/>
              <a:p>
                <a:pPr>
                  <a:defRPr sz="1100">
                    <a:solidFill>
                      <a:srgbClr val="05386C"/>
                    </a:solidFill>
                  </a:defRPr>
                </a:pPr>
                <a:endParaRPr lang="en-US"/>
              </a:p>
            </c:txPr>
            <c:showLegendKey val="0"/>
            <c:showVal val="1"/>
            <c:showCatName val="0"/>
            <c:showSerName val="0"/>
            <c:showPercent val="0"/>
            <c:showBubbleSize val="0"/>
            <c:showLeaderLines val="0"/>
          </c:dLbls>
          <c:cat>
            <c:strRef>
              <c:f>'[2]Figure 12 MultiD'!$T$3:$T$12</c:f>
              <c:strCache>
                <c:ptCount val="10"/>
                <c:pt idx="0">
                  <c:v>Other multidisciplinary service</c:v>
                </c:pt>
                <c:pt idx="1">
                  <c:v>Dietetics</c:v>
                </c:pt>
                <c:pt idx="2">
                  <c:v>Psychiatry</c:v>
                </c:pt>
                <c:pt idx="3">
                  <c:v>Physiotherapy</c:v>
                </c:pt>
                <c:pt idx="4">
                  <c:v>ID-related nursing</c:v>
                </c:pt>
                <c:pt idx="5">
                  <c:v>Occupational therapy</c:v>
                </c:pt>
                <c:pt idx="6">
                  <c:v>Psychology</c:v>
                </c:pt>
                <c:pt idx="7">
                  <c:v>Social work</c:v>
                </c:pt>
                <c:pt idx="8">
                  <c:v>Speech and language therapy</c:v>
                </c:pt>
                <c:pt idx="9">
                  <c:v>ID-related medical services</c:v>
                </c:pt>
              </c:strCache>
            </c:strRef>
          </c:cat>
          <c:val>
            <c:numRef>
              <c:f>'[2]Figure 12 MultiD'!$W$3:$W$12</c:f>
              <c:numCache>
                <c:formatCode>General</c:formatCode>
                <c:ptCount val="10"/>
                <c:pt idx="0">
                  <c:v>2516</c:v>
                </c:pt>
                <c:pt idx="1">
                  <c:v>3938</c:v>
                </c:pt>
                <c:pt idx="2">
                  <c:v>1104</c:v>
                </c:pt>
                <c:pt idx="3">
                  <c:v>2886</c:v>
                </c:pt>
                <c:pt idx="4">
                  <c:v>898</c:v>
                </c:pt>
                <c:pt idx="5">
                  <c:v>6035</c:v>
                </c:pt>
                <c:pt idx="6">
                  <c:v>6291</c:v>
                </c:pt>
                <c:pt idx="7">
                  <c:v>3568</c:v>
                </c:pt>
                <c:pt idx="8">
                  <c:v>4903</c:v>
                </c:pt>
                <c:pt idx="9">
                  <c:v>1197</c:v>
                </c:pt>
              </c:numCache>
            </c:numRef>
          </c:val>
        </c:ser>
        <c:dLbls>
          <c:showLegendKey val="0"/>
          <c:showVal val="0"/>
          <c:showCatName val="0"/>
          <c:showSerName val="0"/>
          <c:showPercent val="0"/>
          <c:showBubbleSize val="0"/>
        </c:dLbls>
        <c:gapWidth val="150"/>
        <c:axId val="146223872"/>
        <c:axId val="146225408"/>
      </c:barChart>
      <c:catAx>
        <c:axId val="146223872"/>
        <c:scaling>
          <c:orientation val="minMax"/>
        </c:scaling>
        <c:delete val="0"/>
        <c:axPos val="l"/>
        <c:numFmt formatCode="General" sourceLinked="1"/>
        <c:majorTickMark val="out"/>
        <c:minorTickMark val="none"/>
        <c:tickLblPos val="nextTo"/>
        <c:txPr>
          <a:bodyPr/>
          <a:lstStyle/>
          <a:p>
            <a:pPr>
              <a:defRPr b="0">
                <a:solidFill>
                  <a:srgbClr val="003E90"/>
                </a:solidFill>
              </a:defRPr>
            </a:pPr>
            <a:endParaRPr lang="en-US"/>
          </a:p>
        </c:txPr>
        <c:crossAx val="146225408"/>
        <c:crosses val="autoZero"/>
        <c:auto val="1"/>
        <c:lblAlgn val="ctr"/>
        <c:lblOffset val="100"/>
        <c:noMultiLvlLbl val="0"/>
      </c:catAx>
      <c:valAx>
        <c:axId val="146225408"/>
        <c:scaling>
          <c:orientation val="minMax"/>
        </c:scaling>
        <c:delete val="0"/>
        <c:axPos val="b"/>
        <c:majorGridlines>
          <c:spPr>
            <a:ln>
              <a:solidFill>
                <a:schemeClr val="tx1">
                  <a:tint val="75000"/>
                  <a:shade val="95000"/>
                  <a:satMod val="105000"/>
                  <a:alpha val="50000"/>
                </a:schemeClr>
              </a:solidFill>
            </a:ln>
          </c:spPr>
        </c:majorGridlines>
        <c:title>
          <c:tx>
            <c:rich>
              <a:bodyPr/>
              <a:lstStyle/>
              <a:p>
                <a:pPr>
                  <a:defRPr>
                    <a:solidFill>
                      <a:srgbClr val="003E90"/>
                    </a:solidFill>
                  </a:defRPr>
                </a:pPr>
                <a:r>
                  <a:rPr lang="en-GB">
                    <a:solidFill>
                      <a:srgbClr val="003E90"/>
                    </a:solidFill>
                  </a:rPr>
                  <a:t>Number of people</a:t>
                </a:r>
              </a:p>
            </c:rich>
          </c:tx>
          <c:layout/>
          <c:overlay val="0"/>
        </c:title>
        <c:numFmt formatCode="General" sourceLinked="1"/>
        <c:majorTickMark val="out"/>
        <c:minorTickMark val="none"/>
        <c:tickLblPos val="nextTo"/>
        <c:spPr>
          <a:ln>
            <a:solidFill>
              <a:srgbClr val="05386C"/>
            </a:solidFill>
          </a:ln>
        </c:spPr>
        <c:txPr>
          <a:bodyPr/>
          <a:lstStyle/>
          <a:p>
            <a:pPr>
              <a:defRPr>
                <a:solidFill>
                  <a:srgbClr val="05386C"/>
                </a:solidFill>
              </a:defRPr>
            </a:pPr>
            <a:endParaRPr lang="en-US"/>
          </a:p>
        </c:txPr>
        <c:crossAx val="146223872"/>
        <c:crosses val="autoZero"/>
        <c:crossBetween val="between"/>
      </c:valAx>
      <c:spPr>
        <a:solidFill>
          <a:schemeClr val="bg1">
            <a:lumMod val="95000"/>
          </a:schemeClr>
        </a:solidFill>
      </c:spPr>
    </c:plotArea>
    <c:legend>
      <c:legendPos val="b"/>
      <c:layout/>
      <c:overlay val="0"/>
      <c:txPr>
        <a:bodyPr/>
        <a:lstStyle/>
        <a:p>
          <a:pPr>
            <a:defRPr>
              <a:solidFill>
                <a:srgbClr val="05386C"/>
              </a:solidFill>
            </a:defRPr>
          </a:pPr>
          <a:endParaRPr lang="en-US"/>
        </a:p>
      </c:txPr>
    </c:legend>
    <c:plotVisOnly val="1"/>
    <c:dispBlanksAs val="gap"/>
    <c:showDLblsOverMax val="0"/>
  </c:chart>
  <c:spPr>
    <a:solidFill>
      <a:schemeClr val="bg1">
        <a:lumMod val="95000"/>
      </a:schemeClr>
    </a:solidFill>
    <a:ln>
      <a:noFill/>
    </a:ln>
  </c:spPr>
  <c:txPr>
    <a:bodyPr/>
    <a:lstStyle/>
    <a:p>
      <a:pPr>
        <a:defRPr sz="1200">
          <a:solidFill>
            <a:srgbClr val="C00000"/>
          </a:solidFill>
          <a:latin typeface="+mn-lt"/>
        </a:defRPr>
      </a:pPr>
      <a:endParaRPr lang="en-US"/>
    </a:p>
  </c:txPr>
  <c:printSettings>
    <c:headerFooter/>
    <c:pageMargins b="0.39370078740157483" l="0.70866141732283472" r="0.70866141732283472" t="0.39370078740157483" header="0.31496062992125984" footer="0.31496062992125984"/>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27</xdr:row>
      <xdr:rowOff>47626</xdr:rowOff>
    </xdr:from>
    <xdr:to>
      <xdr:col>0</xdr:col>
      <xdr:colOff>1952625</xdr:colOff>
      <xdr:row>30</xdr:row>
      <xdr:rowOff>135669</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7915276"/>
          <a:ext cx="1819275" cy="659543"/>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0.01485</cdr:x>
      <cdr:y>0.94439</cdr:y>
    </cdr:from>
    <cdr:to>
      <cdr:x>0.60644</cdr:x>
      <cdr:y>1</cdr:y>
    </cdr:to>
    <cdr:sp macro="" textlink="">
      <cdr:nvSpPr>
        <cdr:cNvPr id="2" name="TextBox 1"/>
        <cdr:cNvSpPr txBox="1"/>
      </cdr:nvSpPr>
      <cdr:spPr>
        <a:xfrm xmlns:a="http://schemas.openxmlformats.org/drawingml/2006/main">
          <a:off x="114300" y="4548188"/>
          <a:ext cx="4552950" cy="257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IE"/>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0</xdr:colOff>
      <xdr:row>1</xdr:row>
      <xdr:rowOff>40894</xdr:rowOff>
    </xdr:from>
    <xdr:to>
      <xdr:col>11</xdr:col>
      <xdr:colOff>276225</xdr:colOff>
      <xdr:row>3</xdr:row>
      <xdr:rowOff>114300</xdr:rowOff>
    </xdr:to>
    <xdr:sp macro="" textlink="">
      <xdr:nvSpPr>
        <xdr:cNvPr id="26" name="Text Box 6"/>
        <xdr:cNvSpPr txBox="1"/>
      </xdr:nvSpPr>
      <xdr:spPr>
        <a:xfrm>
          <a:off x="457200" y="231394"/>
          <a:ext cx="6705600" cy="454406"/>
        </a:xfrm>
        <a:prstGeom prst="rect">
          <a:avLst/>
        </a:prstGeom>
        <a:noFill/>
        <a:ln w="25400">
          <a:solidFill>
            <a:srgbClr val="9E9691"/>
          </a:solidFill>
        </a:ln>
        <a:effectLst/>
        <a:extLst>
          <a:ext uri="{FAA26D3D-D897-4be2-8F04-BA451C77F1D7}"/>
          <a:ext uri="{C572A759-6A51-4108-AA02-DFA0A04FC94B}"/>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108000" tIns="108000" rIns="108000" bIns="108000" numCol="1" spcCol="0" rtlCol="0" fromWordArt="0" anchor="ctr" anchorCtr="0" forceAA="0" compatLnSpc="1">
          <a:prstTxWarp prst="textNoShape">
            <a:avLst/>
          </a:prstTxWarp>
          <a:noAutofit/>
        </a:bodyPr>
        <a:lstStyle/>
        <a:p>
          <a:pPr algn="ctr">
            <a:spcAft>
              <a:spcPts val="0"/>
            </a:spcAft>
          </a:pPr>
          <a:r>
            <a:rPr lang="en-US" sz="1200" b="1">
              <a:solidFill>
                <a:srgbClr val="213B90"/>
              </a:solidFill>
              <a:effectLst/>
              <a:ea typeface="Calibri"/>
              <a:cs typeface="Arial"/>
            </a:rPr>
            <a:t>Number of people registered on the NIDD in 2015</a:t>
          </a:r>
          <a:endParaRPr lang="en-IE" sz="1100">
            <a:effectLst/>
            <a:latin typeface="Times New Roman"/>
            <a:ea typeface="Calibri"/>
          </a:endParaRPr>
        </a:p>
        <a:p>
          <a:pPr algn="ctr">
            <a:spcAft>
              <a:spcPts val="0"/>
            </a:spcAft>
          </a:pPr>
          <a:r>
            <a:rPr lang="en-US" sz="1200" b="1">
              <a:solidFill>
                <a:srgbClr val="213B90"/>
              </a:solidFill>
              <a:effectLst/>
              <a:ea typeface="Calibri"/>
              <a:cs typeface="Arial"/>
            </a:rPr>
            <a:t>28,108</a:t>
          </a:r>
          <a:endParaRPr lang="en-IE" sz="1100">
            <a:effectLst/>
            <a:latin typeface="Times New Roman"/>
            <a:ea typeface="Calibri"/>
          </a:endParaRPr>
        </a:p>
      </xdr:txBody>
    </xdr:sp>
    <xdr:clientData/>
  </xdr:twoCellAnchor>
  <xdr:twoCellAnchor>
    <xdr:from>
      <xdr:col>3</xdr:col>
      <xdr:colOff>561974</xdr:colOff>
      <xdr:row>9</xdr:row>
      <xdr:rowOff>38099</xdr:rowOff>
    </xdr:from>
    <xdr:to>
      <xdr:col>5</xdr:col>
      <xdr:colOff>571499</xdr:colOff>
      <xdr:row>19</xdr:row>
      <xdr:rowOff>238124</xdr:rowOff>
    </xdr:to>
    <xdr:sp macro="" textlink="">
      <xdr:nvSpPr>
        <xdr:cNvPr id="31" name="Text Box 9"/>
        <xdr:cNvSpPr txBox="1"/>
      </xdr:nvSpPr>
      <xdr:spPr>
        <a:xfrm>
          <a:off x="1847849" y="1752599"/>
          <a:ext cx="1571625" cy="2105025"/>
        </a:xfrm>
        <a:prstGeom prst="rect">
          <a:avLst/>
        </a:prstGeom>
        <a:solidFill>
          <a:srgbClr val="AFA3A0"/>
        </a:solidFill>
        <a:ln>
          <a:noFill/>
        </a:ln>
        <a:effectLst/>
        <a:extLst>
          <a:ext uri="{FAA26D3D-D897-4be2-8F04-BA451C77F1D7}"/>
          <a:ext uri="{C572A759-6A51-4108-AA02-DFA0A04FC94B}"/>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108000" tIns="108000" rIns="108000" bIns="108000" numCol="1" spcCol="0" rtlCol="0" fromWordArt="0" anchor="t" anchorCtr="0" forceAA="0" compatLnSpc="1">
          <a:prstTxWarp prst="textNoShape">
            <a:avLst/>
          </a:prstTxWarp>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IE" sz="1000" b="0" i="0" u="sng" strike="noStrike" kern="0" cap="none" spc="0" normalizeH="0" baseline="0" noProof="0">
              <a:ln>
                <a:noFill/>
              </a:ln>
              <a:solidFill>
                <a:prstClr val="white"/>
              </a:solidFill>
              <a:effectLst/>
              <a:uLnTx/>
              <a:uFillTx/>
              <a:latin typeface="+mn-lt"/>
              <a:ea typeface="+mn-ea"/>
              <a:cs typeface="+mn-cs"/>
            </a:rPr>
            <a:t>                          n        %___</a:t>
          </a:r>
        </a:p>
        <a:p>
          <a:pPr>
            <a:spcAft>
              <a:spcPts val="0"/>
            </a:spcAft>
            <a:tabLst>
              <a:tab pos="900430" algn="l"/>
            </a:tabLst>
          </a:pPr>
          <a:endParaRPr lang="en-US" sz="1000" b="0">
            <a:solidFill>
              <a:srgbClr val="FFFFFF"/>
            </a:solidFill>
            <a:effectLst/>
            <a:latin typeface="+mn-lt"/>
            <a:ea typeface="Calibri"/>
          </a:endParaRPr>
        </a:p>
        <a:p>
          <a:pPr>
            <a:spcAft>
              <a:spcPts val="0"/>
            </a:spcAft>
            <a:tabLst>
              <a:tab pos="900430" algn="l"/>
            </a:tabLst>
          </a:pPr>
          <a:r>
            <a:rPr lang="en-US" sz="1000" b="0">
              <a:solidFill>
                <a:srgbClr val="FFFFFF"/>
              </a:solidFill>
              <a:effectLst/>
              <a:latin typeface="+mn-lt"/>
              <a:ea typeface="Calibri"/>
            </a:rPr>
            <a:t>Area 1</a:t>
          </a:r>
          <a:r>
            <a:rPr lang="en-US" sz="1000" b="0" baseline="0">
              <a:solidFill>
                <a:srgbClr val="FFFFFF"/>
              </a:solidFill>
              <a:effectLst/>
              <a:latin typeface="+mn-lt"/>
              <a:ea typeface="Calibri"/>
            </a:rPr>
            <a:t>         </a:t>
          </a:r>
          <a:r>
            <a:rPr lang="en-US" sz="1000" b="0">
              <a:solidFill>
                <a:srgbClr val="FFFFFF"/>
              </a:solidFill>
              <a:effectLst/>
              <a:latin typeface="+mn-lt"/>
              <a:ea typeface="Calibri"/>
            </a:rPr>
            <a:t>2,609	</a:t>
          </a:r>
          <a:r>
            <a:rPr lang="en-US" sz="1000" b="0" baseline="0">
              <a:solidFill>
                <a:srgbClr val="FFFFFF"/>
              </a:solidFill>
              <a:effectLst/>
              <a:latin typeface="+mn-lt"/>
              <a:ea typeface="Calibri"/>
            </a:rPr>
            <a:t> </a:t>
          </a:r>
          <a:r>
            <a:rPr lang="en-US" sz="1000" b="0">
              <a:solidFill>
                <a:srgbClr val="FFFFFF"/>
              </a:solidFill>
              <a:effectLst/>
              <a:latin typeface="+mn-lt"/>
              <a:ea typeface="Calibri"/>
            </a:rPr>
            <a:t>(9.3)</a:t>
          </a:r>
        </a:p>
        <a:p>
          <a:pPr>
            <a:spcAft>
              <a:spcPts val="0"/>
            </a:spcAft>
            <a:tabLst>
              <a:tab pos="900430" algn="l"/>
            </a:tabLst>
          </a:pPr>
          <a:r>
            <a:rPr lang="en-US" sz="1000" b="0">
              <a:solidFill>
                <a:srgbClr val="FFFFFF"/>
              </a:solidFill>
              <a:effectLst/>
              <a:latin typeface="+mn-lt"/>
              <a:ea typeface="Calibri"/>
            </a:rPr>
            <a:t>Area 2</a:t>
          </a:r>
          <a:r>
            <a:rPr lang="en-US" sz="1000" b="0" baseline="0">
              <a:solidFill>
                <a:srgbClr val="FFFFFF"/>
              </a:solidFill>
              <a:effectLst/>
              <a:latin typeface="+mn-lt"/>
              <a:ea typeface="Calibri"/>
            </a:rPr>
            <a:t>         </a:t>
          </a:r>
          <a:r>
            <a:rPr lang="en-US" sz="1000" b="0">
              <a:solidFill>
                <a:srgbClr val="FFFFFF"/>
              </a:solidFill>
              <a:effectLst/>
              <a:latin typeface="+mn-lt"/>
              <a:ea typeface="Calibri"/>
            </a:rPr>
            <a:t>3,023	(11.4)</a:t>
          </a:r>
        </a:p>
        <a:p>
          <a:pPr>
            <a:spcAft>
              <a:spcPts val="0"/>
            </a:spcAft>
            <a:tabLst>
              <a:tab pos="900430" algn="l"/>
            </a:tabLst>
          </a:pPr>
          <a:r>
            <a:rPr lang="en-US" sz="1000" b="0">
              <a:solidFill>
                <a:srgbClr val="FFFFFF"/>
              </a:solidFill>
              <a:effectLst/>
              <a:latin typeface="+mn-lt"/>
              <a:ea typeface="Calibri"/>
            </a:rPr>
            <a:t>Area 3</a:t>
          </a:r>
          <a:r>
            <a:rPr lang="en-US" sz="1000" b="0" baseline="0">
              <a:solidFill>
                <a:srgbClr val="FFFFFF"/>
              </a:solidFill>
              <a:effectLst/>
              <a:latin typeface="+mn-lt"/>
              <a:ea typeface="Calibri"/>
            </a:rPr>
            <a:t>         </a:t>
          </a:r>
          <a:r>
            <a:rPr lang="en-US" sz="1000" b="0">
              <a:solidFill>
                <a:srgbClr val="FFFFFF"/>
              </a:solidFill>
              <a:effectLst/>
              <a:latin typeface="+mn-lt"/>
              <a:ea typeface="Calibri"/>
            </a:rPr>
            <a:t>2,374	 (8.4)</a:t>
          </a:r>
        </a:p>
        <a:p>
          <a:pPr>
            <a:spcAft>
              <a:spcPts val="0"/>
            </a:spcAft>
            <a:tabLst>
              <a:tab pos="900430" algn="l"/>
            </a:tabLst>
          </a:pPr>
          <a:r>
            <a:rPr lang="en-US" sz="1000" b="0">
              <a:solidFill>
                <a:srgbClr val="FFFFFF"/>
              </a:solidFill>
              <a:effectLst/>
              <a:latin typeface="+mn-lt"/>
              <a:ea typeface="Calibri"/>
            </a:rPr>
            <a:t>Area 4</a:t>
          </a:r>
          <a:r>
            <a:rPr lang="en-US" sz="1000" b="0" baseline="0">
              <a:solidFill>
                <a:srgbClr val="FFFFFF"/>
              </a:solidFill>
              <a:effectLst/>
              <a:latin typeface="+mn-lt"/>
              <a:ea typeface="Calibri"/>
            </a:rPr>
            <a:t>         </a:t>
          </a:r>
          <a:r>
            <a:rPr lang="en-US" sz="1000" b="0">
              <a:solidFill>
                <a:srgbClr val="FFFFFF"/>
              </a:solidFill>
              <a:effectLst/>
              <a:latin typeface="+mn-lt"/>
              <a:ea typeface="Calibri"/>
            </a:rPr>
            <a:t>4,233	 (15.1) Area 5</a:t>
          </a:r>
          <a:r>
            <a:rPr lang="en-US" sz="1000" b="0" baseline="0">
              <a:solidFill>
                <a:srgbClr val="FFFFFF"/>
              </a:solidFill>
              <a:effectLst/>
              <a:latin typeface="+mn-lt"/>
              <a:ea typeface="Calibri"/>
            </a:rPr>
            <a:t>         </a:t>
          </a:r>
          <a:r>
            <a:rPr lang="en-US" sz="1000" b="0">
              <a:solidFill>
                <a:srgbClr val="FFFFFF"/>
              </a:solidFill>
              <a:effectLst/>
              <a:latin typeface="+mn-lt"/>
              <a:ea typeface="Calibri"/>
            </a:rPr>
            <a:t>3,581  (12.7)</a:t>
          </a:r>
        </a:p>
        <a:p>
          <a:pPr>
            <a:spcAft>
              <a:spcPts val="0"/>
            </a:spcAft>
            <a:tabLst>
              <a:tab pos="900430" algn="l"/>
            </a:tabLst>
          </a:pPr>
          <a:r>
            <a:rPr lang="en-US" sz="1000" b="0">
              <a:solidFill>
                <a:srgbClr val="FFFFFF"/>
              </a:solidFill>
              <a:effectLst/>
              <a:latin typeface="+mn-lt"/>
              <a:ea typeface="Calibri"/>
            </a:rPr>
            <a:t>Area 6</a:t>
          </a:r>
          <a:r>
            <a:rPr lang="en-US" sz="1000" b="0" baseline="0">
              <a:solidFill>
                <a:srgbClr val="FFFFFF"/>
              </a:solidFill>
              <a:effectLst/>
              <a:latin typeface="+mn-lt"/>
              <a:ea typeface="Calibri"/>
            </a:rPr>
            <a:t>         </a:t>
          </a:r>
          <a:r>
            <a:rPr lang="en-US" sz="1000" b="0">
              <a:solidFill>
                <a:srgbClr val="FFFFFF"/>
              </a:solidFill>
              <a:effectLst/>
              <a:latin typeface="+mn-lt"/>
              <a:ea typeface="Calibri"/>
            </a:rPr>
            <a:t>1,617 	(5.8)</a:t>
          </a:r>
        </a:p>
        <a:p>
          <a:pPr>
            <a:spcAft>
              <a:spcPts val="0"/>
            </a:spcAft>
            <a:tabLst>
              <a:tab pos="900430" algn="l"/>
            </a:tabLst>
          </a:pPr>
          <a:r>
            <a:rPr lang="en-US" sz="1000" b="0">
              <a:solidFill>
                <a:srgbClr val="FFFFFF"/>
              </a:solidFill>
              <a:effectLst/>
              <a:latin typeface="+mn-lt"/>
              <a:ea typeface="Calibri"/>
            </a:rPr>
            <a:t>Area 7</a:t>
          </a:r>
          <a:r>
            <a:rPr lang="en-US" sz="1000" b="0" baseline="0">
              <a:solidFill>
                <a:srgbClr val="FFFFFF"/>
              </a:solidFill>
              <a:effectLst/>
              <a:latin typeface="+mn-lt"/>
              <a:ea typeface="Calibri"/>
            </a:rPr>
            <a:t>         </a:t>
          </a:r>
          <a:r>
            <a:rPr lang="en-US" sz="1000" b="0">
              <a:solidFill>
                <a:srgbClr val="FFFFFF"/>
              </a:solidFill>
              <a:effectLst/>
              <a:latin typeface="+mn-lt"/>
              <a:ea typeface="Calibri"/>
            </a:rPr>
            <a:t>3,746	(13.3)</a:t>
          </a:r>
        </a:p>
        <a:p>
          <a:pPr>
            <a:spcAft>
              <a:spcPts val="0"/>
            </a:spcAft>
            <a:tabLst>
              <a:tab pos="900430" algn="l"/>
            </a:tabLst>
          </a:pPr>
          <a:r>
            <a:rPr lang="en-US" sz="1000" b="0">
              <a:solidFill>
                <a:srgbClr val="FFFFFF"/>
              </a:solidFill>
              <a:effectLst/>
              <a:latin typeface="+mn-lt"/>
              <a:ea typeface="Calibri"/>
            </a:rPr>
            <a:t>Area 8</a:t>
          </a:r>
          <a:r>
            <a:rPr lang="en-US" sz="1000" b="0" baseline="0">
              <a:solidFill>
                <a:srgbClr val="FFFFFF"/>
              </a:solidFill>
              <a:effectLst/>
              <a:latin typeface="+mn-lt"/>
              <a:ea typeface="Calibri"/>
            </a:rPr>
            <a:t>         </a:t>
          </a:r>
          <a:r>
            <a:rPr lang="en-US" sz="1000" b="0">
              <a:solidFill>
                <a:srgbClr val="FFFFFF"/>
              </a:solidFill>
              <a:effectLst/>
              <a:latin typeface="+mn-lt"/>
              <a:ea typeface="Calibri"/>
            </a:rPr>
            <a:t>3,755	(13.4)</a:t>
          </a:r>
        </a:p>
        <a:p>
          <a:pPr>
            <a:spcAft>
              <a:spcPts val="0"/>
            </a:spcAft>
            <a:tabLst>
              <a:tab pos="900430" algn="l"/>
            </a:tabLst>
          </a:pPr>
          <a:r>
            <a:rPr lang="en-US" sz="1000" b="0">
              <a:solidFill>
                <a:srgbClr val="FFFFFF"/>
              </a:solidFill>
              <a:effectLst/>
              <a:latin typeface="+mn-lt"/>
              <a:ea typeface="Calibri"/>
            </a:rPr>
            <a:t>Area 9</a:t>
          </a:r>
          <a:r>
            <a:rPr lang="en-US" sz="1000" b="0" baseline="0">
              <a:solidFill>
                <a:srgbClr val="FFFFFF"/>
              </a:solidFill>
              <a:effectLst/>
              <a:latin typeface="+mn-lt"/>
              <a:ea typeface="Calibri"/>
            </a:rPr>
            <a:t>         </a:t>
          </a:r>
          <a:r>
            <a:rPr lang="en-US" sz="1000" b="0">
              <a:solidFill>
                <a:srgbClr val="FFFFFF"/>
              </a:solidFill>
              <a:effectLst/>
              <a:latin typeface="+mn-lt"/>
              <a:ea typeface="Calibri"/>
            </a:rPr>
            <a:t>2,990	(10.6)</a:t>
          </a:r>
          <a:endParaRPr lang="en-IE" sz="1000" b="0">
            <a:effectLst/>
            <a:latin typeface="+mn-lt"/>
            <a:ea typeface="Calibri"/>
          </a:endParaRPr>
        </a:p>
      </xdr:txBody>
    </xdr:sp>
    <xdr:clientData/>
  </xdr:twoCellAnchor>
  <xdr:twoCellAnchor>
    <xdr:from>
      <xdr:col>5</xdr:col>
      <xdr:colOff>666749</xdr:colOff>
      <xdr:row>9</xdr:row>
      <xdr:rowOff>19051</xdr:rowOff>
    </xdr:from>
    <xdr:to>
      <xdr:col>8</xdr:col>
      <xdr:colOff>285750</xdr:colOff>
      <xdr:row>19</xdr:row>
      <xdr:rowOff>219075</xdr:rowOff>
    </xdr:to>
    <xdr:sp macro="" textlink="">
      <xdr:nvSpPr>
        <xdr:cNvPr id="32" name="Text Box 7"/>
        <xdr:cNvSpPr txBox="1"/>
      </xdr:nvSpPr>
      <xdr:spPr>
        <a:xfrm>
          <a:off x="3514724" y="1733551"/>
          <a:ext cx="1647826" cy="2105024"/>
        </a:xfrm>
        <a:prstGeom prst="rect">
          <a:avLst/>
        </a:prstGeom>
        <a:solidFill>
          <a:srgbClr val="98CFE2"/>
        </a:solidFill>
        <a:ln>
          <a:noFill/>
        </a:ln>
        <a:effectLst/>
        <a:extLst>
          <a:ext uri="{FAA26D3D-D897-4be2-8F04-BA451C77F1D7}"/>
          <a:ext uri="{C572A759-6A51-4108-AA02-DFA0A04FC94B}"/>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108000" tIns="108000" rIns="108000" bIns="108000" numCol="1" spcCol="0" rtlCol="0" fromWordArt="0" anchor="t" anchorCtr="0" forceAA="0" compatLnSpc="1">
          <a:prstTxWarp prst="textNoShape">
            <a:avLst/>
          </a:prstTxWarp>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IE" sz="1000" b="0" i="0" u="sng" strike="noStrike" kern="0" cap="none" spc="0" normalizeH="0" baseline="0" noProof="0">
              <a:ln>
                <a:noFill/>
              </a:ln>
              <a:solidFill>
                <a:prstClr val="white"/>
              </a:solidFill>
              <a:effectLst/>
              <a:uLnTx/>
              <a:uFillTx/>
              <a:latin typeface="+mn-lt"/>
              <a:ea typeface="+mn-ea"/>
              <a:cs typeface="+mn-cs"/>
            </a:rPr>
            <a:t>                          n          %___</a:t>
          </a:r>
        </a:p>
        <a:p>
          <a:pPr>
            <a:spcAft>
              <a:spcPts val="0"/>
            </a:spcAft>
            <a:tabLst>
              <a:tab pos="900430" algn="l"/>
            </a:tabLst>
          </a:pPr>
          <a:endParaRPr lang="en-GB" sz="1000" b="0">
            <a:solidFill>
              <a:srgbClr val="FFFFFF"/>
            </a:solidFill>
            <a:effectLst/>
            <a:latin typeface="+mn-lt"/>
            <a:ea typeface="Calibri"/>
          </a:endParaRPr>
        </a:p>
        <a:p>
          <a:pPr>
            <a:spcAft>
              <a:spcPts val="0"/>
            </a:spcAft>
            <a:tabLst>
              <a:tab pos="900430" algn="l"/>
            </a:tabLst>
          </a:pPr>
          <a:r>
            <a:rPr lang="en-GB" sz="1000" b="0">
              <a:solidFill>
                <a:srgbClr val="FFFFFF"/>
              </a:solidFill>
              <a:effectLst/>
              <a:latin typeface="+mn-lt"/>
              <a:ea typeface="Calibri"/>
            </a:rPr>
            <a:t>0-4 years</a:t>
          </a:r>
          <a:r>
            <a:rPr lang="en-GB" sz="1000" b="0" baseline="0">
              <a:solidFill>
                <a:srgbClr val="FFFFFF"/>
              </a:solidFill>
              <a:effectLst/>
              <a:latin typeface="+mn-lt"/>
              <a:ea typeface="Calibri"/>
            </a:rPr>
            <a:t>       </a:t>
          </a:r>
          <a:r>
            <a:rPr lang="en-GB" sz="1000" b="0">
              <a:solidFill>
                <a:srgbClr val="FFFFFF"/>
              </a:solidFill>
              <a:effectLst/>
              <a:latin typeface="+mn-lt"/>
              <a:ea typeface="Calibri"/>
            </a:rPr>
            <a:t>1,080</a:t>
          </a:r>
          <a:r>
            <a:rPr lang="en-GB" sz="1000" b="0" baseline="0">
              <a:solidFill>
                <a:srgbClr val="FFFFFF"/>
              </a:solidFill>
              <a:effectLst/>
              <a:latin typeface="+mn-lt"/>
              <a:ea typeface="Calibri"/>
            </a:rPr>
            <a:t>  </a:t>
          </a:r>
          <a:r>
            <a:rPr lang="en-GB" sz="1000" b="0">
              <a:solidFill>
                <a:srgbClr val="FFFFFF"/>
              </a:solidFill>
              <a:effectLst/>
              <a:latin typeface="+mn-lt"/>
              <a:ea typeface="Calibri"/>
            </a:rPr>
            <a:t>(3.8)</a:t>
          </a:r>
          <a:endParaRPr lang="en-IE" sz="1000" b="0">
            <a:effectLst/>
            <a:latin typeface="+mn-lt"/>
            <a:ea typeface="Calibri"/>
          </a:endParaRPr>
        </a:p>
        <a:p>
          <a:pPr>
            <a:spcAft>
              <a:spcPts val="0"/>
            </a:spcAft>
            <a:tabLst>
              <a:tab pos="900430" algn="l"/>
            </a:tabLst>
          </a:pPr>
          <a:r>
            <a:rPr lang="en-GB" sz="1000" b="0">
              <a:solidFill>
                <a:srgbClr val="FFFFFF"/>
              </a:solidFill>
              <a:effectLst/>
              <a:latin typeface="+mn-lt"/>
              <a:ea typeface="Calibri"/>
            </a:rPr>
            <a:t>5-9 years</a:t>
          </a:r>
          <a:r>
            <a:rPr lang="en-GB" sz="1000" b="0" baseline="0">
              <a:solidFill>
                <a:srgbClr val="FFFFFF"/>
              </a:solidFill>
              <a:effectLst/>
              <a:latin typeface="+mn-lt"/>
              <a:ea typeface="Calibri"/>
            </a:rPr>
            <a:t>       </a:t>
          </a:r>
          <a:r>
            <a:rPr lang="en-GB" sz="1000" b="0">
              <a:solidFill>
                <a:srgbClr val="FFFFFF"/>
              </a:solidFill>
              <a:effectLst/>
              <a:latin typeface="+mn-lt"/>
              <a:ea typeface="Calibri"/>
            </a:rPr>
            <a:t>2,936</a:t>
          </a:r>
          <a:r>
            <a:rPr lang="en-GB" sz="1000" b="0" baseline="0">
              <a:solidFill>
                <a:srgbClr val="FFFFFF"/>
              </a:solidFill>
              <a:effectLst/>
              <a:latin typeface="+mn-lt"/>
              <a:ea typeface="Calibri"/>
            </a:rPr>
            <a:t>  </a:t>
          </a:r>
          <a:r>
            <a:rPr lang="en-GB" sz="1000" b="0">
              <a:solidFill>
                <a:srgbClr val="FFFFFF"/>
              </a:solidFill>
              <a:effectLst/>
              <a:latin typeface="+mn-lt"/>
              <a:ea typeface="Calibri"/>
            </a:rPr>
            <a:t>(10.4)</a:t>
          </a:r>
          <a:endParaRPr lang="en-IE" sz="1000" b="0">
            <a:effectLst/>
            <a:latin typeface="+mn-lt"/>
            <a:ea typeface="Calibri"/>
          </a:endParaRPr>
        </a:p>
        <a:p>
          <a:pPr>
            <a:spcAft>
              <a:spcPts val="0"/>
            </a:spcAft>
            <a:tabLst>
              <a:tab pos="900430" algn="l"/>
            </a:tabLst>
          </a:pPr>
          <a:r>
            <a:rPr lang="en-GB" sz="1000" b="0">
              <a:solidFill>
                <a:srgbClr val="FFFFFF"/>
              </a:solidFill>
              <a:effectLst/>
              <a:latin typeface="+mn-lt"/>
              <a:ea typeface="Calibri"/>
            </a:rPr>
            <a:t>10-14 years</a:t>
          </a:r>
          <a:r>
            <a:rPr lang="en-GB" sz="1000" b="0" baseline="0">
              <a:solidFill>
                <a:srgbClr val="FFFFFF"/>
              </a:solidFill>
              <a:effectLst/>
              <a:latin typeface="+mn-lt"/>
              <a:ea typeface="Calibri"/>
            </a:rPr>
            <a:t>   </a:t>
          </a:r>
          <a:r>
            <a:rPr lang="en-GB" sz="1000" b="0">
              <a:solidFill>
                <a:srgbClr val="FFFFFF"/>
              </a:solidFill>
              <a:effectLst/>
              <a:latin typeface="+mn-lt"/>
              <a:ea typeface="Calibri"/>
            </a:rPr>
            <a:t>3,045</a:t>
          </a:r>
          <a:r>
            <a:rPr lang="en-GB" sz="1000" b="0" baseline="0">
              <a:solidFill>
                <a:srgbClr val="FFFFFF"/>
              </a:solidFill>
              <a:effectLst/>
              <a:latin typeface="+mn-lt"/>
              <a:ea typeface="Calibri"/>
            </a:rPr>
            <a:t>  </a:t>
          </a:r>
          <a:r>
            <a:rPr lang="en-GB" sz="1000" b="0">
              <a:solidFill>
                <a:srgbClr val="FFFFFF"/>
              </a:solidFill>
              <a:effectLst/>
              <a:latin typeface="+mn-lt"/>
              <a:ea typeface="Calibri"/>
            </a:rPr>
            <a:t>(10.8)</a:t>
          </a:r>
          <a:endParaRPr lang="en-IE" sz="1000" b="0">
            <a:effectLst/>
            <a:latin typeface="+mn-lt"/>
            <a:ea typeface="Calibri"/>
          </a:endParaRPr>
        </a:p>
        <a:p>
          <a:pPr>
            <a:spcAft>
              <a:spcPts val="0"/>
            </a:spcAft>
            <a:tabLst>
              <a:tab pos="900430" algn="l"/>
            </a:tabLst>
          </a:pPr>
          <a:r>
            <a:rPr lang="en-GB" sz="1000" b="0">
              <a:solidFill>
                <a:srgbClr val="FFFFFF"/>
              </a:solidFill>
              <a:effectLst/>
              <a:latin typeface="+mn-lt"/>
              <a:ea typeface="Calibri"/>
            </a:rPr>
            <a:t>15-19 years</a:t>
          </a:r>
          <a:r>
            <a:rPr lang="en-GB" sz="1000" b="0" baseline="0">
              <a:solidFill>
                <a:srgbClr val="FFFFFF"/>
              </a:solidFill>
              <a:effectLst/>
              <a:latin typeface="+mn-lt"/>
              <a:ea typeface="Calibri"/>
            </a:rPr>
            <a:t>   </a:t>
          </a:r>
          <a:r>
            <a:rPr lang="en-GB" sz="1000" b="0">
              <a:solidFill>
                <a:srgbClr val="FFFFFF"/>
              </a:solidFill>
              <a:effectLst/>
              <a:latin typeface="+mn-lt"/>
              <a:ea typeface="Calibri"/>
            </a:rPr>
            <a:t>3,175</a:t>
          </a:r>
          <a:r>
            <a:rPr lang="en-GB" sz="1000" b="0" baseline="0">
              <a:solidFill>
                <a:srgbClr val="FFFFFF"/>
              </a:solidFill>
              <a:effectLst/>
              <a:latin typeface="+mn-lt"/>
              <a:ea typeface="Calibri"/>
            </a:rPr>
            <a:t>  </a:t>
          </a:r>
          <a:r>
            <a:rPr lang="en-GB" sz="1000" b="0">
              <a:solidFill>
                <a:srgbClr val="FFFFFF"/>
              </a:solidFill>
              <a:effectLst/>
              <a:latin typeface="+mn-lt"/>
              <a:ea typeface="Calibri"/>
            </a:rPr>
            <a:t>(11.3)</a:t>
          </a:r>
          <a:endParaRPr lang="en-IE" sz="1000" b="0">
            <a:effectLst/>
            <a:latin typeface="+mn-lt"/>
            <a:ea typeface="Calibri"/>
          </a:endParaRPr>
        </a:p>
        <a:p>
          <a:pPr>
            <a:spcAft>
              <a:spcPts val="0"/>
            </a:spcAft>
            <a:tabLst>
              <a:tab pos="900430" algn="l"/>
            </a:tabLst>
          </a:pPr>
          <a:r>
            <a:rPr lang="en-GB" sz="1000" b="0">
              <a:solidFill>
                <a:srgbClr val="FFFFFF"/>
              </a:solidFill>
              <a:effectLst/>
              <a:latin typeface="+mn-lt"/>
              <a:ea typeface="Calibri"/>
            </a:rPr>
            <a:t>20-34 years</a:t>
          </a:r>
          <a:r>
            <a:rPr lang="en-GB" sz="1000" b="0" baseline="0">
              <a:solidFill>
                <a:srgbClr val="FFFFFF"/>
              </a:solidFill>
              <a:effectLst/>
              <a:latin typeface="+mn-lt"/>
              <a:ea typeface="Calibri"/>
            </a:rPr>
            <a:t>   </a:t>
          </a:r>
          <a:r>
            <a:rPr lang="en-GB" sz="1000" b="0">
              <a:solidFill>
                <a:srgbClr val="FFFFFF"/>
              </a:solidFill>
              <a:effectLst/>
              <a:latin typeface="+mn-lt"/>
              <a:ea typeface="Calibri"/>
            </a:rPr>
            <a:t>6,257</a:t>
          </a:r>
          <a:r>
            <a:rPr lang="en-GB" sz="1000" b="0" baseline="0">
              <a:solidFill>
                <a:srgbClr val="FFFFFF"/>
              </a:solidFill>
              <a:effectLst/>
              <a:latin typeface="+mn-lt"/>
              <a:ea typeface="Calibri"/>
            </a:rPr>
            <a:t>  </a:t>
          </a:r>
          <a:r>
            <a:rPr lang="en-GB" sz="1000" b="0">
              <a:solidFill>
                <a:srgbClr val="FFFFFF"/>
              </a:solidFill>
              <a:effectLst/>
              <a:latin typeface="+mn-lt"/>
              <a:ea typeface="Calibri"/>
            </a:rPr>
            <a:t>(22.3)</a:t>
          </a:r>
          <a:endParaRPr lang="en-IE" sz="1000" b="0">
            <a:effectLst/>
            <a:latin typeface="+mn-lt"/>
            <a:ea typeface="Calibri"/>
          </a:endParaRPr>
        </a:p>
        <a:p>
          <a:pPr>
            <a:spcAft>
              <a:spcPts val="0"/>
            </a:spcAft>
            <a:tabLst>
              <a:tab pos="900430" algn="l"/>
            </a:tabLst>
          </a:pPr>
          <a:r>
            <a:rPr lang="en-GB" sz="1000" b="0">
              <a:solidFill>
                <a:srgbClr val="FFFFFF"/>
              </a:solidFill>
              <a:effectLst/>
              <a:latin typeface="+mn-lt"/>
              <a:ea typeface="Calibri"/>
            </a:rPr>
            <a:t>35-54 years  </a:t>
          </a:r>
          <a:r>
            <a:rPr lang="en-GB" sz="1000" b="0" baseline="0">
              <a:solidFill>
                <a:srgbClr val="FFFFFF"/>
              </a:solidFill>
              <a:effectLst/>
              <a:latin typeface="+mn-lt"/>
              <a:ea typeface="Calibri"/>
            </a:rPr>
            <a:t> </a:t>
          </a:r>
          <a:r>
            <a:rPr lang="en-GB" sz="1000" b="0">
              <a:solidFill>
                <a:srgbClr val="FFFFFF"/>
              </a:solidFill>
              <a:effectLst/>
              <a:latin typeface="+mn-lt"/>
              <a:ea typeface="Calibri"/>
            </a:rPr>
            <a:t>7,694</a:t>
          </a:r>
          <a:r>
            <a:rPr lang="en-GB" sz="1000" b="0" baseline="0">
              <a:solidFill>
                <a:srgbClr val="FFFFFF"/>
              </a:solidFill>
              <a:effectLst/>
              <a:latin typeface="+mn-lt"/>
              <a:ea typeface="Calibri"/>
            </a:rPr>
            <a:t>  </a:t>
          </a:r>
          <a:r>
            <a:rPr lang="en-GB" sz="1000" b="0">
              <a:solidFill>
                <a:srgbClr val="FFFFFF"/>
              </a:solidFill>
              <a:effectLst/>
              <a:latin typeface="+mn-lt"/>
              <a:ea typeface="Calibri"/>
            </a:rPr>
            <a:t>(27.4)</a:t>
          </a:r>
          <a:endParaRPr lang="en-IE" sz="1000" b="0">
            <a:effectLst/>
            <a:latin typeface="+mn-lt"/>
            <a:ea typeface="Calibri"/>
          </a:endParaRPr>
        </a:p>
        <a:p>
          <a:pPr>
            <a:spcAft>
              <a:spcPts val="0"/>
            </a:spcAft>
            <a:tabLst>
              <a:tab pos="900430" algn="l"/>
            </a:tabLst>
          </a:pPr>
          <a:r>
            <a:rPr lang="en-GB" sz="1000" b="0">
              <a:solidFill>
                <a:srgbClr val="FFFFFF"/>
              </a:solidFill>
              <a:effectLst/>
              <a:latin typeface="+mn-lt"/>
              <a:ea typeface="Calibri"/>
            </a:rPr>
            <a:t>55 years+</a:t>
          </a:r>
          <a:r>
            <a:rPr lang="en-GB" sz="1000" b="0" baseline="0">
              <a:solidFill>
                <a:srgbClr val="FFFFFF"/>
              </a:solidFill>
              <a:effectLst/>
              <a:latin typeface="+mn-lt"/>
              <a:ea typeface="Calibri"/>
            </a:rPr>
            <a:t>       </a:t>
          </a:r>
          <a:r>
            <a:rPr lang="en-GB" sz="1000" b="0">
              <a:solidFill>
                <a:srgbClr val="FFFFFF"/>
              </a:solidFill>
              <a:effectLst/>
              <a:latin typeface="+mn-lt"/>
              <a:ea typeface="Calibri"/>
            </a:rPr>
            <a:t>3,921</a:t>
          </a:r>
          <a:r>
            <a:rPr lang="en-GB" sz="1000" b="0" baseline="0">
              <a:solidFill>
                <a:srgbClr val="FFFFFF"/>
              </a:solidFill>
              <a:effectLst/>
              <a:latin typeface="+mn-lt"/>
              <a:ea typeface="Calibri"/>
            </a:rPr>
            <a:t>  </a:t>
          </a:r>
          <a:r>
            <a:rPr lang="en-GB" sz="1000" b="0">
              <a:solidFill>
                <a:srgbClr val="FFFFFF"/>
              </a:solidFill>
              <a:effectLst/>
              <a:latin typeface="+mn-lt"/>
              <a:ea typeface="Calibri"/>
            </a:rPr>
            <a:t>(13.9)</a:t>
          </a:r>
          <a:endParaRPr lang="en-IE" sz="1000" b="0">
            <a:effectLst/>
            <a:latin typeface="+mn-lt"/>
            <a:ea typeface="Calibri"/>
          </a:endParaRPr>
        </a:p>
      </xdr:txBody>
    </xdr:sp>
    <xdr:clientData/>
  </xdr:twoCellAnchor>
  <xdr:twoCellAnchor>
    <xdr:from>
      <xdr:col>2</xdr:col>
      <xdr:colOff>228600</xdr:colOff>
      <xdr:row>4</xdr:row>
      <xdr:rowOff>152400</xdr:rowOff>
    </xdr:from>
    <xdr:to>
      <xdr:col>10</xdr:col>
      <xdr:colOff>57150</xdr:colOff>
      <xdr:row>5</xdr:row>
      <xdr:rowOff>150496</xdr:rowOff>
    </xdr:to>
    <xdr:sp macro="" textlink="">
      <xdr:nvSpPr>
        <xdr:cNvPr id="33" name="Freeform 32"/>
        <xdr:cNvSpPr/>
      </xdr:nvSpPr>
      <xdr:spPr>
        <a:xfrm>
          <a:off x="1219200" y="914400"/>
          <a:ext cx="5248275" cy="188596"/>
        </a:xfrm>
        <a:custGeom>
          <a:avLst/>
          <a:gdLst>
            <a:gd name="connsiteX0" fmla="*/ 0 w 2673350"/>
            <a:gd name="connsiteY0" fmla="*/ 254000 h 273050"/>
            <a:gd name="connsiteX1" fmla="*/ 6350 w 2673350"/>
            <a:gd name="connsiteY1" fmla="*/ 0 h 273050"/>
            <a:gd name="connsiteX2" fmla="*/ 2673350 w 2673350"/>
            <a:gd name="connsiteY2" fmla="*/ 6350 h 273050"/>
            <a:gd name="connsiteX3" fmla="*/ 2673350 w 2673350"/>
            <a:gd name="connsiteY3" fmla="*/ 273050 h 273050"/>
            <a:gd name="connsiteX0" fmla="*/ 12700 w 2686050"/>
            <a:gd name="connsiteY0" fmla="*/ 247650 h 266700"/>
            <a:gd name="connsiteX1" fmla="*/ 0 w 2686050"/>
            <a:gd name="connsiteY1" fmla="*/ 0 h 266700"/>
            <a:gd name="connsiteX2" fmla="*/ 2686050 w 2686050"/>
            <a:gd name="connsiteY2" fmla="*/ 0 h 266700"/>
            <a:gd name="connsiteX3" fmla="*/ 2686050 w 2686050"/>
            <a:gd name="connsiteY3" fmla="*/ 266700 h 266700"/>
            <a:gd name="connsiteX0" fmla="*/ 0 w 2686050"/>
            <a:gd name="connsiteY0" fmla="*/ 228600 h 266700"/>
            <a:gd name="connsiteX1" fmla="*/ 0 w 2686050"/>
            <a:gd name="connsiteY1" fmla="*/ 0 h 266700"/>
            <a:gd name="connsiteX2" fmla="*/ 2686050 w 2686050"/>
            <a:gd name="connsiteY2" fmla="*/ 0 h 266700"/>
            <a:gd name="connsiteX3" fmla="*/ 2686050 w 2686050"/>
            <a:gd name="connsiteY3" fmla="*/ 266700 h 266700"/>
            <a:gd name="connsiteX0" fmla="*/ 0 w 3086100"/>
            <a:gd name="connsiteY0" fmla="*/ 228600 h 228600"/>
            <a:gd name="connsiteX1" fmla="*/ 0 w 3086100"/>
            <a:gd name="connsiteY1" fmla="*/ 0 h 228600"/>
            <a:gd name="connsiteX2" fmla="*/ 2686050 w 3086100"/>
            <a:gd name="connsiteY2" fmla="*/ 0 h 228600"/>
            <a:gd name="connsiteX3" fmla="*/ 3086100 w 3086100"/>
            <a:gd name="connsiteY3" fmla="*/ 228600 h 228600"/>
            <a:gd name="connsiteX0" fmla="*/ 0 w 2743200"/>
            <a:gd name="connsiteY0" fmla="*/ 228600 h 228600"/>
            <a:gd name="connsiteX1" fmla="*/ 0 w 2743200"/>
            <a:gd name="connsiteY1" fmla="*/ 0 h 228600"/>
            <a:gd name="connsiteX2" fmla="*/ 2686050 w 2743200"/>
            <a:gd name="connsiteY2" fmla="*/ 0 h 228600"/>
            <a:gd name="connsiteX3" fmla="*/ 2743200 w 2743200"/>
            <a:gd name="connsiteY3" fmla="*/ 228600 h 228600"/>
            <a:gd name="connsiteX0" fmla="*/ 0 w 2743200"/>
            <a:gd name="connsiteY0" fmla="*/ 228600 h 228600"/>
            <a:gd name="connsiteX1" fmla="*/ 0 w 2743200"/>
            <a:gd name="connsiteY1" fmla="*/ 0 h 228600"/>
            <a:gd name="connsiteX2" fmla="*/ 2743200 w 2743200"/>
            <a:gd name="connsiteY2" fmla="*/ 0 h 228600"/>
            <a:gd name="connsiteX3" fmla="*/ 2743200 w 2743200"/>
            <a:gd name="connsiteY3" fmla="*/ 228600 h 228600"/>
          </a:gdLst>
          <a:ahLst/>
          <a:cxnLst>
            <a:cxn ang="0">
              <a:pos x="connsiteX0" y="connsiteY0"/>
            </a:cxn>
            <a:cxn ang="0">
              <a:pos x="connsiteX1" y="connsiteY1"/>
            </a:cxn>
            <a:cxn ang="0">
              <a:pos x="connsiteX2" y="connsiteY2"/>
            </a:cxn>
            <a:cxn ang="0">
              <a:pos x="connsiteX3" y="connsiteY3"/>
            </a:cxn>
          </a:cxnLst>
          <a:rect l="l" t="t" r="r" b="b"/>
          <a:pathLst>
            <a:path w="2743200" h="228600">
              <a:moveTo>
                <a:pt x="0" y="228600"/>
              </a:moveTo>
              <a:lnTo>
                <a:pt x="0" y="0"/>
              </a:lnTo>
              <a:lnTo>
                <a:pt x="2743200" y="0"/>
              </a:lnTo>
              <a:lnTo>
                <a:pt x="2743200" y="228600"/>
              </a:lnTo>
            </a:path>
          </a:pathLst>
        </a:custGeom>
        <a:ln>
          <a:solidFill>
            <a:srgbClr val="AFA3A0"/>
          </a:solidFill>
        </a:ln>
        <a:effectLst/>
      </xdr:spPr>
      <xdr:style>
        <a:lnRef idx="2">
          <a:schemeClr val="accent1"/>
        </a:lnRef>
        <a:fillRef idx="0">
          <a:schemeClr val="accent1"/>
        </a:fillRef>
        <a:effectRef idx="1">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IE"/>
        </a:p>
      </xdr:txBody>
    </xdr:sp>
    <xdr:clientData/>
  </xdr:twoCellAnchor>
  <xdr:twoCellAnchor>
    <xdr:from>
      <xdr:col>5</xdr:col>
      <xdr:colOff>619125</xdr:colOff>
      <xdr:row>3</xdr:row>
      <xdr:rowOff>112395</xdr:rowOff>
    </xdr:from>
    <xdr:to>
      <xdr:col>5</xdr:col>
      <xdr:colOff>626113</xdr:colOff>
      <xdr:row>5</xdr:row>
      <xdr:rowOff>85725</xdr:rowOff>
    </xdr:to>
    <xdr:cxnSp macro="">
      <xdr:nvCxnSpPr>
        <xdr:cNvPr id="34" name="Straight Connector 33"/>
        <xdr:cNvCxnSpPr/>
      </xdr:nvCxnSpPr>
      <xdr:spPr>
        <a:xfrm flipH="1">
          <a:off x="3781425" y="683895"/>
          <a:ext cx="6988" cy="354330"/>
        </a:xfrm>
        <a:prstGeom prst="line">
          <a:avLst/>
        </a:prstGeom>
        <a:ln>
          <a:solidFill>
            <a:srgbClr val="AFA3A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342901</xdr:colOff>
      <xdr:row>5</xdr:row>
      <xdr:rowOff>95250</xdr:rowOff>
    </xdr:from>
    <xdr:to>
      <xdr:col>7</xdr:col>
      <xdr:colOff>133350</xdr:colOff>
      <xdr:row>5</xdr:row>
      <xdr:rowOff>180975</xdr:rowOff>
    </xdr:to>
    <xdr:sp macro="" textlink="">
      <xdr:nvSpPr>
        <xdr:cNvPr id="35" name="Freeform 34"/>
        <xdr:cNvSpPr/>
      </xdr:nvSpPr>
      <xdr:spPr>
        <a:xfrm>
          <a:off x="2895601" y="1047750"/>
          <a:ext cx="1819274" cy="85725"/>
        </a:xfrm>
        <a:custGeom>
          <a:avLst/>
          <a:gdLst>
            <a:gd name="connsiteX0" fmla="*/ 0 w 2673350"/>
            <a:gd name="connsiteY0" fmla="*/ 254000 h 273050"/>
            <a:gd name="connsiteX1" fmla="*/ 6350 w 2673350"/>
            <a:gd name="connsiteY1" fmla="*/ 0 h 273050"/>
            <a:gd name="connsiteX2" fmla="*/ 2673350 w 2673350"/>
            <a:gd name="connsiteY2" fmla="*/ 6350 h 273050"/>
            <a:gd name="connsiteX3" fmla="*/ 2673350 w 2673350"/>
            <a:gd name="connsiteY3" fmla="*/ 273050 h 273050"/>
            <a:gd name="connsiteX0" fmla="*/ 12700 w 2686050"/>
            <a:gd name="connsiteY0" fmla="*/ 247650 h 266700"/>
            <a:gd name="connsiteX1" fmla="*/ 0 w 2686050"/>
            <a:gd name="connsiteY1" fmla="*/ 0 h 266700"/>
            <a:gd name="connsiteX2" fmla="*/ 2686050 w 2686050"/>
            <a:gd name="connsiteY2" fmla="*/ 0 h 266700"/>
            <a:gd name="connsiteX3" fmla="*/ 2686050 w 2686050"/>
            <a:gd name="connsiteY3" fmla="*/ 266700 h 266700"/>
            <a:gd name="connsiteX0" fmla="*/ 0 w 2686050"/>
            <a:gd name="connsiteY0" fmla="*/ 228600 h 266700"/>
            <a:gd name="connsiteX1" fmla="*/ 0 w 2686050"/>
            <a:gd name="connsiteY1" fmla="*/ 0 h 266700"/>
            <a:gd name="connsiteX2" fmla="*/ 2686050 w 2686050"/>
            <a:gd name="connsiteY2" fmla="*/ 0 h 266700"/>
            <a:gd name="connsiteX3" fmla="*/ 2686050 w 2686050"/>
            <a:gd name="connsiteY3" fmla="*/ 266700 h 266700"/>
            <a:gd name="connsiteX0" fmla="*/ 0 w 3086100"/>
            <a:gd name="connsiteY0" fmla="*/ 228600 h 228600"/>
            <a:gd name="connsiteX1" fmla="*/ 0 w 3086100"/>
            <a:gd name="connsiteY1" fmla="*/ 0 h 228600"/>
            <a:gd name="connsiteX2" fmla="*/ 2686050 w 3086100"/>
            <a:gd name="connsiteY2" fmla="*/ 0 h 228600"/>
            <a:gd name="connsiteX3" fmla="*/ 3086100 w 3086100"/>
            <a:gd name="connsiteY3" fmla="*/ 228600 h 228600"/>
            <a:gd name="connsiteX0" fmla="*/ 0 w 2743200"/>
            <a:gd name="connsiteY0" fmla="*/ 228600 h 228600"/>
            <a:gd name="connsiteX1" fmla="*/ 0 w 2743200"/>
            <a:gd name="connsiteY1" fmla="*/ 0 h 228600"/>
            <a:gd name="connsiteX2" fmla="*/ 2686050 w 2743200"/>
            <a:gd name="connsiteY2" fmla="*/ 0 h 228600"/>
            <a:gd name="connsiteX3" fmla="*/ 2743200 w 2743200"/>
            <a:gd name="connsiteY3" fmla="*/ 228600 h 228600"/>
            <a:gd name="connsiteX0" fmla="*/ 0 w 2743200"/>
            <a:gd name="connsiteY0" fmla="*/ 228600 h 228600"/>
            <a:gd name="connsiteX1" fmla="*/ 0 w 2743200"/>
            <a:gd name="connsiteY1" fmla="*/ 0 h 228600"/>
            <a:gd name="connsiteX2" fmla="*/ 2743200 w 2743200"/>
            <a:gd name="connsiteY2" fmla="*/ 0 h 228600"/>
            <a:gd name="connsiteX3" fmla="*/ 2743200 w 2743200"/>
            <a:gd name="connsiteY3" fmla="*/ 228600 h 228600"/>
          </a:gdLst>
          <a:ahLst/>
          <a:cxnLst>
            <a:cxn ang="0">
              <a:pos x="connsiteX0" y="connsiteY0"/>
            </a:cxn>
            <a:cxn ang="0">
              <a:pos x="connsiteX1" y="connsiteY1"/>
            </a:cxn>
            <a:cxn ang="0">
              <a:pos x="connsiteX2" y="connsiteY2"/>
            </a:cxn>
            <a:cxn ang="0">
              <a:pos x="connsiteX3" y="connsiteY3"/>
            </a:cxn>
          </a:cxnLst>
          <a:rect l="l" t="t" r="r" b="b"/>
          <a:pathLst>
            <a:path w="2743200" h="228600">
              <a:moveTo>
                <a:pt x="0" y="228600"/>
              </a:moveTo>
              <a:lnTo>
                <a:pt x="0" y="0"/>
              </a:lnTo>
              <a:lnTo>
                <a:pt x="2743200" y="0"/>
              </a:lnTo>
              <a:lnTo>
                <a:pt x="2743200" y="228600"/>
              </a:lnTo>
            </a:path>
          </a:pathLst>
        </a:custGeom>
        <a:ln>
          <a:solidFill>
            <a:srgbClr val="AFA3A0"/>
          </a:solidFill>
        </a:ln>
        <a:effectLst/>
      </xdr:spPr>
      <xdr:style>
        <a:lnRef idx="2">
          <a:schemeClr val="accent1"/>
        </a:lnRef>
        <a:fillRef idx="0">
          <a:schemeClr val="accent1"/>
        </a:fillRef>
        <a:effectRef idx="1">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IE"/>
        </a:p>
      </xdr:txBody>
    </xdr:sp>
    <xdr:clientData/>
  </xdr:twoCellAnchor>
  <xdr:twoCellAnchor>
    <xdr:from>
      <xdr:col>8</xdr:col>
      <xdr:colOff>395080</xdr:colOff>
      <xdr:row>5</xdr:row>
      <xdr:rowOff>164409</xdr:rowOff>
    </xdr:from>
    <xdr:to>
      <xdr:col>11</xdr:col>
      <xdr:colOff>234470</xdr:colOff>
      <xdr:row>9</xdr:row>
      <xdr:rowOff>28575</xdr:rowOff>
    </xdr:to>
    <xdr:sp macro="" textlink="">
      <xdr:nvSpPr>
        <xdr:cNvPr id="45" name="Rectangle 44"/>
        <xdr:cNvSpPr>
          <a:spLocks/>
        </xdr:cNvSpPr>
      </xdr:nvSpPr>
      <xdr:spPr bwMode="auto">
        <a:xfrm>
          <a:off x="5271880" y="1116909"/>
          <a:ext cx="1534840" cy="626166"/>
        </a:xfrm>
        <a:prstGeom prst="rect">
          <a:avLst/>
        </a:prstGeom>
        <a:solidFill>
          <a:sysClr val="window" lastClr="FFFFFF"/>
        </a:solidFill>
        <a:ln w="9525" cmpd="sng">
          <a:solidFill>
            <a:srgbClr val="E64285"/>
          </a:solidFill>
          <a:prstDash val="sysDash"/>
          <a:miter lim="800000"/>
          <a:headEnd/>
          <a:tailEnd/>
        </a:ln>
        <a:extLst/>
      </xdr:spPr>
      <xdr:txBody>
        <a:bodyPr rot="0" vert="horz" wrap="square" lIns="91440" tIns="45720" rIns="91440" bIns="45720" anchor="ctr" anchorCtr="0" upright="1">
          <a:noAutofit/>
        </a:bodyPr>
        <a:lstStyle/>
        <a:p>
          <a:pPr algn="ctr">
            <a:lnSpc>
              <a:spcPts val="1100"/>
            </a:lnSpc>
          </a:pPr>
          <a:r>
            <a:rPr lang="en-IE" sz="1000" b="1">
              <a:solidFill>
                <a:srgbClr val="E64285"/>
              </a:solidFill>
              <a:latin typeface="+mn-lt"/>
            </a:rPr>
            <a:t>Female</a:t>
          </a:r>
        </a:p>
        <a:p>
          <a:pPr algn="ctr">
            <a:lnSpc>
              <a:spcPts val="1100"/>
            </a:lnSpc>
          </a:pPr>
          <a:r>
            <a:rPr lang="en-IE" sz="1000" b="1">
              <a:solidFill>
                <a:srgbClr val="E64285"/>
              </a:solidFill>
              <a:latin typeface="+mn-lt"/>
            </a:rPr>
            <a:t>11,647 (41.4%)</a:t>
          </a:r>
        </a:p>
      </xdr:txBody>
    </xdr:sp>
    <xdr:clientData/>
  </xdr:twoCellAnchor>
  <xdr:twoCellAnchor>
    <xdr:from>
      <xdr:col>3</xdr:col>
      <xdr:colOff>561146</xdr:colOff>
      <xdr:row>5</xdr:row>
      <xdr:rowOff>183460</xdr:rowOff>
    </xdr:from>
    <xdr:to>
      <xdr:col>5</xdr:col>
      <xdr:colOff>565010</xdr:colOff>
      <xdr:row>9</xdr:row>
      <xdr:rowOff>28575</xdr:rowOff>
    </xdr:to>
    <xdr:sp macro="" textlink="">
      <xdr:nvSpPr>
        <xdr:cNvPr id="46" name="Rectangle 45"/>
        <xdr:cNvSpPr>
          <a:spLocks/>
        </xdr:cNvSpPr>
      </xdr:nvSpPr>
      <xdr:spPr bwMode="auto">
        <a:xfrm>
          <a:off x="1847021" y="1135960"/>
          <a:ext cx="1565964" cy="607115"/>
        </a:xfrm>
        <a:prstGeom prst="rect">
          <a:avLst/>
        </a:prstGeom>
        <a:solidFill>
          <a:sysClr val="window" lastClr="FFFFFF"/>
        </a:solidFill>
        <a:ln w="9525">
          <a:solidFill>
            <a:srgbClr val="C4BAB6"/>
          </a:solidFill>
          <a:prstDash val="sysDash"/>
          <a:miter lim="800000"/>
          <a:headEnd/>
          <a:tailEnd/>
        </a:ln>
        <a:extLst/>
      </xdr:spPr>
      <xdr:txBody>
        <a:bodyPr rot="0" vert="horz" wrap="square" lIns="91440" tIns="45720" rIns="91440" bIns="45720" anchor="ctr" anchorCtr="0" upright="1">
          <a:noAutofit/>
        </a:bodyPr>
        <a:lstStyle/>
        <a:p>
          <a:pPr algn="ctr"/>
          <a:r>
            <a:rPr lang="en-IE" sz="1000" b="1">
              <a:solidFill>
                <a:schemeClr val="bg1">
                  <a:lumMod val="50000"/>
                </a:schemeClr>
              </a:solidFill>
              <a:latin typeface="+mn-lt"/>
            </a:rPr>
            <a:t>CHO Area of registration*</a:t>
          </a:r>
        </a:p>
      </xdr:txBody>
    </xdr:sp>
    <xdr:clientData/>
  </xdr:twoCellAnchor>
  <xdr:twoCellAnchor>
    <xdr:from>
      <xdr:col>0</xdr:col>
      <xdr:colOff>140804</xdr:colOff>
      <xdr:row>5</xdr:row>
      <xdr:rowOff>153644</xdr:rowOff>
    </xdr:from>
    <xdr:to>
      <xdr:col>3</xdr:col>
      <xdr:colOff>450253</xdr:colOff>
      <xdr:row>9</xdr:row>
      <xdr:rowOff>19050</xdr:rowOff>
    </xdr:to>
    <xdr:sp macro="" textlink="">
      <xdr:nvSpPr>
        <xdr:cNvPr id="47" name="Rectangle 46"/>
        <xdr:cNvSpPr>
          <a:spLocks/>
        </xdr:cNvSpPr>
      </xdr:nvSpPr>
      <xdr:spPr bwMode="auto">
        <a:xfrm>
          <a:off x="140804" y="1106144"/>
          <a:ext cx="1595324" cy="627406"/>
        </a:xfrm>
        <a:prstGeom prst="rect">
          <a:avLst/>
        </a:prstGeom>
        <a:solidFill>
          <a:sysClr val="window" lastClr="FFFFFF"/>
        </a:solidFill>
        <a:ln w="9525">
          <a:solidFill>
            <a:srgbClr val="05386C"/>
          </a:solidFill>
          <a:prstDash val="sysDash"/>
          <a:miter lim="800000"/>
          <a:headEnd/>
          <a:tailEnd/>
        </a:ln>
        <a:extLst/>
      </xdr:spPr>
      <xdr:txBody>
        <a:bodyPr rot="0" vert="horz" wrap="square" lIns="91440" tIns="45720" rIns="91440" bIns="45720" anchor="t" anchorCtr="0" upright="1">
          <a:noAutofit/>
        </a:bodyPr>
        <a:lstStyle/>
        <a:p>
          <a:pPr algn="ctr"/>
          <a:endParaRPr lang="en-IE" sz="1000">
            <a:solidFill>
              <a:schemeClr val="accent3">
                <a:lumMod val="75000"/>
              </a:schemeClr>
            </a:solidFill>
            <a:latin typeface="+mn-lt"/>
          </a:endParaRPr>
        </a:p>
        <a:p>
          <a:pPr algn="ctr"/>
          <a:r>
            <a:rPr lang="en-IE" sz="1000" b="1">
              <a:solidFill>
                <a:srgbClr val="05386C"/>
              </a:solidFill>
              <a:latin typeface="+mn-lt"/>
            </a:rPr>
            <a:t>Male</a:t>
          </a:r>
        </a:p>
        <a:p>
          <a:pPr algn="ctr"/>
          <a:r>
            <a:rPr lang="en-IE" sz="1000" b="1">
              <a:solidFill>
                <a:srgbClr val="05386C"/>
              </a:solidFill>
              <a:latin typeface="+mn-lt"/>
            </a:rPr>
            <a:t>16,461 (58.6%)</a:t>
          </a:r>
        </a:p>
        <a:p>
          <a:pPr algn="ctr"/>
          <a:endParaRPr lang="en-IE" sz="1000" b="1">
            <a:solidFill>
              <a:schemeClr val="accent3">
                <a:lumMod val="75000"/>
              </a:schemeClr>
            </a:solidFill>
            <a:latin typeface="+mn-lt"/>
          </a:endParaRPr>
        </a:p>
        <a:p>
          <a:pPr algn="ctr">
            <a:lnSpc>
              <a:spcPts val="1100"/>
            </a:lnSpc>
          </a:pPr>
          <a:endParaRPr lang="en-IE" sz="1000">
            <a:solidFill>
              <a:schemeClr val="accent3">
                <a:lumMod val="75000"/>
              </a:schemeClr>
            </a:solidFill>
            <a:latin typeface="+mn-lt"/>
          </a:endParaRPr>
        </a:p>
      </xdr:txBody>
    </xdr:sp>
    <xdr:clientData/>
  </xdr:twoCellAnchor>
  <xdr:twoCellAnchor>
    <xdr:from>
      <xdr:col>5</xdr:col>
      <xdr:colOff>653912</xdr:colOff>
      <xdr:row>6</xdr:row>
      <xdr:rowOff>1243</xdr:rowOff>
    </xdr:from>
    <xdr:to>
      <xdr:col>8</xdr:col>
      <xdr:colOff>272715</xdr:colOff>
      <xdr:row>9</xdr:row>
      <xdr:rowOff>19050</xdr:rowOff>
    </xdr:to>
    <xdr:sp macro="" textlink="">
      <xdr:nvSpPr>
        <xdr:cNvPr id="48" name="Rectangle 47"/>
        <xdr:cNvSpPr>
          <a:spLocks/>
        </xdr:cNvSpPr>
      </xdr:nvSpPr>
      <xdr:spPr bwMode="auto">
        <a:xfrm>
          <a:off x="3501887" y="1144243"/>
          <a:ext cx="1647628" cy="589307"/>
        </a:xfrm>
        <a:prstGeom prst="rect">
          <a:avLst/>
        </a:prstGeom>
        <a:solidFill>
          <a:sysClr val="window" lastClr="FFFFFF"/>
        </a:solidFill>
        <a:ln w="9525">
          <a:solidFill>
            <a:schemeClr val="accent5">
              <a:lumMod val="40000"/>
              <a:lumOff val="60000"/>
            </a:schemeClr>
          </a:solidFill>
          <a:prstDash val="sysDash"/>
          <a:miter lim="800000"/>
          <a:headEnd/>
          <a:tailEnd/>
        </a:ln>
        <a:extLst/>
      </xdr:spPr>
      <xdr:txBody>
        <a:bodyPr rot="0" vert="horz" wrap="square" lIns="91440" tIns="45720" rIns="91440" bIns="45720" anchor="ctr" anchorCtr="0" upright="1">
          <a:noAutofit/>
        </a:bodyPr>
        <a:lstStyle/>
        <a:p>
          <a:pPr algn="ctr">
            <a:lnSpc>
              <a:spcPts val="1100"/>
            </a:lnSpc>
          </a:pPr>
          <a:r>
            <a:rPr lang="en-IE" sz="1000" b="1">
              <a:solidFill>
                <a:schemeClr val="accent5">
                  <a:lumMod val="75000"/>
                </a:schemeClr>
              </a:solidFill>
              <a:latin typeface="+mn-lt"/>
            </a:rPr>
            <a:t>Age group</a:t>
          </a:r>
        </a:p>
      </xdr:txBody>
    </xdr:sp>
    <xdr:clientData/>
  </xdr:twoCellAnchor>
  <xdr:twoCellAnchor>
    <xdr:from>
      <xdr:col>8</xdr:col>
      <xdr:colOff>386798</xdr:colOff>
      <xdr:row>9</xdr:row>
      <xdr:rowOff>30232</xdr:rowOff>
    </xdr:from>
    <xdr:to>
      <xdr:col>11</xdr:col>
      <xdr:colOff>242534</xdr:colOff>
      <xdr:row>19</xdr:row>
      <xdr:rowOff>228600</xdr:rowOff>
    </xdr:to>
    <xdr:sp macro="" textlink="">
      <xdr:nvSpPr>
        <xdr:cNvPr id="49" name="Rectangle 48"/>
        <xdr:cNvSpPr>
          <a:spLocks/>
        </xdr:cNvSpPr>
      </xdr:nvSpPr>
      <xdr:spPr bwMode="auto">
        <a:xfrm>
          <a:off x="5263598" y="1744732"/>
          <a:ext cx="1551186" cy="2103368"/>
        </a:xfrm>
        <a:prstGeom prst="rect">
          <a:avLst/>
        </a:prstGeom>
        <a:solidFill>
          <a:srgbClr val="E64285"/>
        </a:solidFill>
        <a:ln w="9525">
          <a:solidFill>
            <a:schemeClr val="accent5"/>
          </a:solidFill>
          <a:prstDash val="sysDash"/>
          <a:miter lim="800000"/>
          <a:headEnd/>
          <a:tailEnd/>
        </a:ln>
        <a:extLst/>
      </xdr:spPr>
      <xdr:txBody>
        <a:bodyPr rot="0" vert="horz" wrap="square" lIns="91440" tIns="45720" rIns="91440" bIns="45720" anchor="t" anchorCtr="0" upright="1">
          <a:noAutofit/>
        </a:bodyPr>
        <a:lstStyle/>
        <a:p>
          <a:pPr algn="ctr"/>
          <a:r>
            <a:rPr lang="en-IE" sz="1000" b="1">
              <a:solidFill>
                <a:schemeClr val="bg1"/>
              </a:solidFill>
              <a:latin typeface="+mn-lt"/>
            </a:rPr>
            <a:t>Level of intellectual disability</a:t>
          </a:r>
        </a:p>
        <a:p>
          <a:pPr algn="l"/>
          <a:r>
            <a:rPr lang="en-IE" sz="1000" b="1" u="sng" baseline="0">
              <a:solidFill>
                <a:schemeClr val="bg1"/>
              </a:solidFill>
              <a:latin typeface="+mn-lt"/>
            </a:rPr>
            <a:t>                              n      %__</a:t>
          </a:r>
        </a:p>
        <a:p>
          <a:pPr algn="l"/>
          <a:r>
            <a:rPr lang="en-IE" sz="1000" u="none" baseline="0">
              <a:solidFill>
                <a:schemeClr val="bg1"/>
              </a:solidFill>
              <a:latin typeface="+mn-lt"/>
            </a:rPr>
            <a:t>Mild                3,841 (33.0)</a:t>
          </a:r>
        </a:p>
        <a:p>
          <a:pPr algn="l"/>
          <a:endParaRPr lang="en-IE" sz="1000" u="none" baseline="0">
            <a:solidFill>
              <a:schemeClr val="bg1"/>
            </a:solidFill>
            <a:latin typeface="+mn-lt"/>
          </a:endParaRPr>
        </a:p>
        <a:p>
          <a:pPr algn="l"/>
          <a:r>
            <a:rPr lang="en-IE" sz="1000" u="none" baseline="0">
              <a:solidFill>
                <a:schemeClr val="bg1"/>
              </a:solidFill>
              <a:latin typeface="+mn-lt"/>
            </a:rPr>
            <a:t>Moderate      4,897 (42.0)</a:t>
          </a:r>
        </a:p>
        <a:p>
          <a:pPr algn="l"/>
          <a:endParaRPr lang="en-IE" sz="1000" u="none" baseline="0">
            <a:solidFill>
              <a:schemeClr val="bg1"/>
            </a:solidFill>
            <a:latin typeface="+mn-lt"/>
          </a:endParaRPr>
        </a:p>
        <a:p>
          <a:pPr algn="l"/>
          <a:r>
            <a:rPr lang="en-IE" sz="1000" u="none" baseline="0">
              <a:solidFill>
                <a:schemeClr val="bg1"/>
              </a:solidFill>
              <a:latin typeface="+mn-lt"/>
            </a:rPr>
            <a:t>Severe            1,706 (14.6)</a:t>
          </a:r>
        </a:p>
        <a:p>
          <a:pPr algn="l"/>
          <a:endParaRPr lang="en-IE" sz="1000" u="none" baseline="0">
            <a:solidFill>
              <a:schemeClr val="bg1"/>
            </a:solidFill>
            <a:latin typeface="+mn-lt"/>
          </a:endParaRPr>
        </a:p>
        <a:p>
          <a:pPr algn="l"/>
          <a:r>
            <a:rPr lang="en-IE" sz="1000" u="none" baseline="0">
              <a:solidFill>
                <a:schemeClr val="bg1"/>
              </a:solidFill>
              <a:latin typeface="+mn-lt"/>
            </a:rPr>
            <a:t>Profound           408   (3.5)</a:t>
          </a:r>
        </a:p>
        <a:p>
          <a:pPr algn="l"/>
          <a:endParaRPr lang="en-IE" sz="1000" u="none" baseline="0">
            <a:solidFill>
              <a:schemeClr val="bg1"/>
            </a:solidFill>
            <a:latin typeface="+mn-lt"/>
          </a:endParaRPr>
        </a:p>
        <a:p>
          <a:pPr algn="l"/>
          <a:r>
            <a:rPr lang="en-IE" sz="1000" u="none" baseline="0">
              <a:solidFill>
                <a:schemeClr val="bg1"/>
              </a:solidFill>
              <a:latin typeface="+mn-lt"/>
            </a:rPr>
            <a:t>Not verified       795  (6.8)</a:t>
          </a:r>
        </a:p>
      </xdr:txBody>
    </xdr:sp>
    <xdr:clientData/>
  </xdr:twoCellAnchor>
  <xdr:twoCellAnchor>
    <xdr:from>
      <xdr:col>1</xdr:col>
      <xdr:colOff>7453</xdr:colOff>
      <xdr:row>9</xdr:row>
      <xdr:rowOff>20707</xdr:rowOff>
    </xdr:from>
    <xdr:to>
      <xdr:col>3</xdr:col>
      <xdr:colOff>447675</xdr:colOff>
      <xdr:row>19</xdr:row>
      <xdr:rowOff>219075</xdr:rowOff>
    </xdr:to>
    <xdr:sp macro="" textlink="">
      <xdr:nvSpPr>
        <xdr:cNvPr id="51" name="Rectangle 50"/>
        <xdr:cNvSpPr>
          <a:spLocks/>
        </xdr:cNvSpPr>
      </xdr:nvSpPr>
      <xdr:spPr bwMode="auto">
        <a:xfrm>
          <a:off x="150328" y="1735207"/>
          <a:ext cx="1583222" cy="2103368"/>
        </a:xfrm>
        <a:prstGeom prst="rect">
          <a:avLst/>
        </a:prstGeom>
        <a:solidFill>
          <a:srgbClr val="05386C"/>
        </a:solidFill>
        <a:ln w="9525">
          <a:solidFill>
            <a:schemeClr val="accent3">
              <a:lumMod val="75000"/>
            </a:schemeClr>
          </a:solidFill>
          <a:prstDash val="sysDash"/>
          <a:miter lim="800000"/>
          <a:headEnd/>
          <a:tailEnd/>
        </a:ln>
        <a:extLst/>
      </xdr:spPr>
      <xdr:txBody>
        <a:bodyPr rot="0" vert="horz" wrap="square" lIns="91440" tIns="45720" rIns="91440" bIns="45720" anchor="t" anchorCtr="0" upright="1">
          <a:noAutofit/>
        </a:bodyPr>
        <a:lstStyle/>
        <a:p>
          <a:pPr algn="ctr"/>
          <a:r>
            <a:rPr lang="en-IE" sz="1000" b="0">
              <a:solidFill>
                <a:schemeClr val="bg1"/>
              </a:solidFill>
              <a:latin typeface="+mn-lt"/>
            </a:rPr>
            <a:t>Level of intellectual disability</a:t>
          </a:r>
        </a:p>
        <a:p>
          <a:r>
            <a:rPr lang="en-IE" sz="1000" b="0" u="sng">
              <a:solidFill>
                <a:schemeClr val="bg1"/>
              </a:solidFill>
              <a:latin typeface="+mn-lt"/>
            </a:rPr>
            <a:t>                          n          %___</a:t>
          </a:r>
        </a:p>
        <a:p>
          <a:pPr marL="0" marR="0" lvl="0" indent="0" defTabSz="914400" eaLnBrk="1" fontAlgn="auto" latinLnBrk="0" hangingPunct="1">
            <a:lnSpc>
              <a:spcPct val="100000"/>
            </a:lnSpc>
            <a:spcBef>
              <a:spcPts val="0"/>
            </a:spcBef>
            <a:spcAft>
              <a:spcPts val="0"/>
            </a:spcAft>
            <a:buClrTx/>
            <a:buSzTx/>
            <a:buFontTx/>
            <a:buNone/>
            <a:tabLst>
              <a:tab pos="810260" algn="l"/>
            </a:tabLst>
            <a:defRPr/>
          </a:pPr>
          <a:r>
            <a:rPr kumimoji="0" lang="en-US" sz="1000" b="0" i="0" u="none" strike="noStrike" kern="0" cap="none" spc="0" normalizeH="0" baseline="0" noProof="0">
              <a:ln>
                <a:noFill/>
              </a:ln>
              <a:solidFill>
                <a:srgbClr val="FFFFFF"/>
              </a:solidFill>
              <a:effectLst/>
              <a:uLnTx/>
              <a:uFillTx/>
              <a:latin typeface="+mn-lt"/>
              <a:ea typeface="Calibri"/>
              <a:cs typeface="+mn-cs"/>
            </a:rPr>
            <a:t>Mild              5,289   (32.1)</a:t>
          </a:r>
          <a:endParaRPr kumimoji="0" lang="en-IE" sz="1000" b="0" i="0" u="none" strike="noStrike" kern="0" cap="none" spc="0" normalizeH="0" baseline="0" noProof="0">
            <a:ln>
              <a:noFill/>
            </a:ln>
            <a:solidFill>
              <a:prstClr val="black"/>
            </a:solidFill>
            <a:effectLst/>
            <a:uLnTx/>
            <a:uFillTx/>
            <a:latin typeface="+mn-lt"/>
            <a:ea typeface="Calibri"/>
            <a:cs typeface="+mn-cs"/>
          </a:endParaRPr>
        </a:p>
        <a:p>
          <a:pPr marL="0" marR="0" lvl="0" indent="0" defTabSz="914400" eaLnBrk="1" fontAlgn="auto" latinLnBrk="0" hangingPunct="1">
            <a:lnSpc>
              <a:spcPct val="100000"/>
            </a:lnSpc>
            <a:spcBef>
              <a:spcPts val="0"/>
            </a:spcBef>
            <a:spcAft>
              <a:spcPts val="0"/>
            </a:spcAft>
            <a:buClrTx/>
            <a:buSzTx/>
            <a:buFontTx/>
            <a:buNone/>
            <a:tabLst>
              <a:tab pos="810260" algn="l"/>
            </a:tabLst>
            <a:defRPr/>
          </a:pPr>
          <a:endParaRPr kumimoji="0" lang="en-US" sz="1000" b="0" i="0" u="none" strike="noStrike" kern="0" cap="none" spc="0" normalizeH="0" baseline="0" noProof="0">
            <a:ln>
              <a:noFill/>
            </a:ln>
            <a:solidFill>
              <a:srgbClr val="FFFFFF"/>
            </a:solidFill>
            <a:effectLst/>
            <a:uLnTx/>
            <a:uFillTx/>
            <a:latin typeface="+mn-lt"/>
            <a:ea typeface="Calibri"/>
            <a:cs typeface="+mn-cs"/>
          </a:endParaRPr>
        </a:p>
        <a:p>
          <a:pPr marL="0" marR="0" lvl="0" indent="0" defTabSz="914400" eaLnBrk="1" fontAlgn="auto" latinLnBrk="0" hangingPunct="1">
            <a:lnSpc>
              <a:spcPct val="100000"/>
            </a:lnSpc>
            <a:spcBef>
              <a:spcPts val="0"/>
            </a:spcBef>
            <a:spcAft>
              <a:spcPts val="0"/>
            </a:spcAft>
            <a:buClrTx/>
            <a:buSzTx/>
            <a:buFontTx/>
            <a:buNone/>
            <a:tabLst>
              <a:tab pos="810260" algn="l"/>
            </a:tabLst>
            <a:defRPr/>
          </a:pPr>
          <a:r>
            <a:rPr kumimoji="0" lang="en-US" sz="1000" b="0" i="0" u="none" strike="noStrike" kern="0" cap="none" spc="0" normalizeH="0" baseline="0" noProof="0">
              <a:ln>
                <a:noFill/>
              </a:ln>
              <a:solidFill>
                <a:srgbClr val="FFFFFF"/>
              </a:solidFill>
              <a:effectLst/>
              <a:uLnTx/>
              <a:uFillTx/>
              <a:latin typeface="+mn-lt"/>
              <a:ea typeface="Calibri"/>
              <a:cs typeface="+mn-cs"/>
            </a:rPr>
            <a:t>Moderate    6,674   (40.5)</a:t>
          </a:r>
          <a:endParaRPr kumimoji="0" lang="en-IE" sz="1000" b="0" i="0" u="none" strike="noStrike" kern="0" cap="none" spc="0" normalizeH="0" baseline="0" noProof="0">
            <a:ln>
              <a:noFill/>
            </a:ln>
            <a:solidFill>
              <a:prstClr val="black"/>
            </a:solidFill>
            <a:effectLst/>
            <a:uLnTx/>
            <a:uFillTx/>
            <a:latin typeface="+mn-lt"/>
            <a:ea typeface="Calibri"/>
            <a:cs typeface="+mn-cs"/>
          </a:endParaRPr>
        </a:p>
        <a:p>
          <a:pPr marL="0" marR="0" lvl="0" indent="0" defTabSz="914400" eaLnBrk="1" fontAlgn="auto" latinLnBrk="0" hangingPunct="1">
            <a:lnSpc>
              <a:spcPct val="100000"/>
            </a:lnSpc>
            <a:spcBef>
              <a:spcPts val="0"/>
            </a:spcBef>
            <a:spcAft>
              <a:spcPts val="0"/>
            </a:spcAft>
            <a:buClrTx/>
            <a:buSzTx/>
            <a:buFontTx/>
            <a:buNone/>
            <a:tabLst>
              <a:tab pos="810260" algn="l"/>
            </a:tabLst>
            <a:defRPr/>
          </a:pPr>
          <a:endParaRPr kumimoji="0" lang="en-US" sz="1000" b="0" i="0" u="none" strike="noStrike" kern="0" cap="none" spc="0" normalizeH="0" baseline="0" noProof="0">
            <a:ln>
              <a:noFill/>
            </a:ln>
            <a:solidFill>
              <a:srgbClr val="FFFFFF"/>
            </a:solidFill>
            <a:effectLst/>
            <a:uLnTx/>
            <a:uFillTx/>
            <a:latin typeface="+mn-lt"/>
            <a:ea typeface="Calibri"/>
            <a:cs typeface="+mn-cs"/>
          </a:endParaRPr>
        </a:p>
        <a:p>
          <a:pPr marL="0" marR="0" lvl="0" indent="0" defTabSz="914400" eaLnBrk="1" fontAlgn="auto" latinLnBrk="0" hangingPunct="1">
            <a:lnSpc>
              <a:spcPct val="100000"/>
            </a:lnSpc>
            <a:spcBef>
              <a:spcPts val="0"/>
            </a:spcBef>
            <a:spcAft>
              <a:spcPts val="0"/>
            </a:spcAft>
            <a:buClrTx/>
            <a:buSzTx/>
            <a:buFontTx/>
            <a:buNone/>
            <a:tabLst>
              <a:tab pos="810260" algn="l"/>
            </a:tabLst>
            <a:defRPr/>
          </a:pPr>
          <a:r>
            <a:rPr kumimoji="0" lang="en-US" sz="1000" b="0" i="0" u="none" strike="noStrike" kern="0" cap="none" spc="0" normalizeH="0" baseline="0" noProof="0">
              <a:ln>
                <a:noFill/>
              </a:ln>
              <a:solidFill>
                <a:srgbClr val="FFFFFF"/>
              </a:solidFill>
              <a:effectLst/>
              <a:uLnTx/>
              <a:uFillTx/>
              <a:latin typeface="+mn-lt"/>
              <a:ea typeface="Calibri"/>
              <a:cs typeface="+mn-cs"/>
            </a:rPr>
            <a:t>Severe          2,308   (14.0)</a:t>
          </a:r>
          <a:endParaRPr kumimoji="0" lang="en-IE" sz="1000" b="0" i="0" u="none" strike="noStrike" kern="0" cap="none" spc="0" normalizeH="0" baseline="0" noProof="0">
            <a:ln>
              <a:noFill/>
            </a:ln>
            <a:solidFill>
              <a:prstClr val="black"/>
            </a:solidFill>
            <a:effectLst/>
            <a:uLnTx/>
            <a:uFillTx/>
            <a:latin typeface="+mn-lt"/>
            <a:ea typeface="Calibri"/>
            <a:cs typeface="+mn-cs"/>
          </a:endParaRPr>
        </a:p>
        <a:p>
          <a:pPr marL="0" marR="0" lvl="0" indent="0" defTabSz="914400" eaLnBrk="1" fontAlgn="auto" latinLnBrk="0" hangingPunct="1">
            <a:lnSpc>
              <a:spcPct val="100000"/>
            </a:lnSpc>
            <a:spcBef>
              <a:spcPts val="0"/>
            </a:spcBef>
            <a:spcAft>
              <a:spcPts val="0"/>
            </a:spcAft>
            <a:buClrTx/>
            <a:buSzTx/>
            <a:buFontTx/>
            <a:buNone/>
            <a:tabLst>
              <a:tab pos="810260" algn="l"/>
            </a:tabLst>
            <a:defRPr/>
          </a:pPr>
          <a:endParaRPr kumimoji="0" lang="en-US" sz="1000" b="0" i="0" u="none" strike="noStrike" kern="0" cap="none" spc="0" normalizeH="0" baseline="0" noProof="0">
            <a:ln>
              <a:noFill/>
            </a:ln>
            <a:solidFill>
              <a:srgbClr val="FFFFFF"/>
            </a:solidFill>
            <a:effectLst/>
            <a:uLnTx/>
            <a:uFillTx/>
            <a:latin typeface="+mn-lt"/>
            <a:ea typeface="Calibri"/>
            <a:cs typeface="+mn-cs"/>
          </a:endParaRPr>
        </a:p>
        <a:p>
          <a:pPr marL="0" marR="0" lvl="0" indent="0" defTabSz="914400" eaLnBrk="1" fontAlgn="auto" latinLnBrk="0" hangingPunct="1">
            <a:lnSpc>
              <a:spcPct val="100000"/>
            </a:lnSpc>
            <a:spcBef>
              <a:spcPts val="0"/>
            </a:spcBef>
            <a:spcAft>
              <a:spcPts val="0"/>
            </a:spcAft>
            <a:buClrTx/>
            <a:buSzTx/>
            <a:buFontTx/>
            <a:buNone/>
            <a:tabLst>
              <a:tab pos="810260" algn="l"/>
            </a:tabLst>
            <a:defRPr/>
          </a:pPr>
          <a:r>
            <a:rPr kumimoji="0" lang="en-US" sz="1000" b="0" i="0" u="none" strike="noStrike" kern="0" cap="none" spc="0" normalizeH="0" baseline="0" noProof="0">
              <a:ln>
                <a:noFill/>
              </a:ln>
              <a:solidFill>
                <a:srgbClr val="FFFFFF"/>
              </a:solidFill>
              <a:effectLst/>
              <a:uLnTx/>
              <a:uFillTx/>
              <a:latin typeface="+mn-lt"/>
              <a:ea typeface="Calibri"/>
              <a:cs typeface="+mn-cs"/>
            </a:rPr>
            <a:t>Profound        476     (2.9)</a:t>
          </a:r>
          <a:endParaRPr kumimoji="0" lang="en-IE" sz="1000" b="0" i="0" u="none" strike="noStrike" kern="0" cap="none" spc="0" normalizeH="0" baseline="0" noProof="0">
            <a:ln>
              <a:noFill/>
            </a:ln>
            <a:solidFill>
              <a:prstClr val="black"/>
            </a:solidFill>
            <a:effectLst/>
            <a:uLnTx/>
            <a:uFillTx/>
            <a:latin typeface="+mn-lt"/>
            <a:ea typeface="Calibri"/>
            <a:cs typeface="+mn-cs"/>
          </a:endParaRPr>
        </a:p>
        <a:p>
          <a:pPr marL="0" marR="0" lvl="0" indent="0" defTabSz="914400" eaLnBrk="1" fontAlgn="auto" latinLnBrk="0" hangingPunct="1">
            <a:lnSpc>
              <a:spcPct val="100000"/>
            </a:lnSpc>
            <a:spcBef>
              <a:spcPts val="0"/>
            </a:spcBef>
            <a:spcAft>
              <a:spcPts val="0"/>
            </a:spcAft>
            <a:buClrTx/>
            <a:buSzTx/>
            <a:buFontTx/>
            <a:buNone/>
            <a:tabLst>
              <a:tab pos="810260" algn="l"/>
            </a:tabLst>
            <a:defRPr/>
          </a:pPr>
          <a:endParaRPr kumimoji="0" lang="en-US" sz="1000" b="0" i="0" u="none" strike="noStrike" kern="0" cap="none" spc="0" normalizeH="0" baseline="0" noProof="0">
            <a:ln>
              <a:noFill/>
            </a:ln>
            <a:solidFill>
              <a:srgbClr val="FFFFFF"/>
            </a:solidFill>
            <a:effectLst/>
            <a:uLnTx/>
            <a:uFillTx/>
            <a:latin typeface="+mn-lt"/>
            <a:ea typeface="Calibri"/>
            <a:cs typeface="+mn-cs"/>
          </a:endParaRPr>
        </a:p>
        <a:p>
          <a:pPr marL="0" marR="0" lvl="0" indent="0" defTabSz="914400" eaLnBrk="1" fontAlgn="auto" latinLnBrk="0" hangingPunct="1">
            <a:lnSpc>
              <a:spcPct val="100000"/>
            </a:lnSpc>
            <a:spcBef>
              <a:spcPts val="0"/>
            </a:spcBef>
            <a:spcAft>
              <a:spcPts val="0"/>
            </a:spcAft>
            <a:buClrTx/>
            <a:buSzTx/>
            <a:buFontTx/>
            <a:buNone/>
            <a:tabLst>
              <a:tab pos="810260" algn="l"/>
            </a:tabLst>
            <a:defRPr/>
          </a:pPr>
          <a:r>
            <a:rPr kumimoji="0" lang="en-US" sz="1000" b="0" i="0" u="none" strike="noStrike" kern="0" cap="none" spc="0" normalizeH="0" baseline="0" noProof="0">
              <a:ln>
                <a:noFill/>
              </a:ln>
              <a:solidFill>
                <a:srgbClr val="FFFFFF"/>
              </a:solidFill>
              <a:effectLst/>
              <a:uLnTx/>
              <a:uFillTx/>
              <a:latin typeface="+mn-lt"/>
              <a:ea typeface="Calibri"/>
              <a:cs typeface="+mn-cs"/>
            </a:rPr>
            <a:t>Not verified  1,714 (10.4)</a:t>
          </a:r>
          <a:endParaRPr kumimoji="0" lang="en-IE" sz="1000" b="0" i="0" u="none" strike="noStrike" kern="0" cap="none" spc="0" normalizeH="0" baseline="0" noProof="0">
            <a:ln>
              <a:noFill/>
            </a:ln>
            <a:solidFill>
              <a:prstClr val="black"/>
            </a:solidFill>
            <a:effectLst/>
            <a:uLnTx/>
            <a:uFillTx/>
            <a:latin typeface="+mn-lt"/>
            <a:ea typeface="Calibri"/>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32384</xdr:colOff>
      <xdr:row>1</xdr:row>
      <xdr:rowOff>120014</xdr:rowOff>
    </xdr:from>
    <xdr:to>
      <xdr:col>9</xdr:col>
      <xdr:colOff>1935479</xdr:colOff>
      <xdr:row>26</xdr:row>
      <xdr:rowOff>495299</xdr:rowOff>
    </xdr:to>
    <xdr:graphicFrame macro="">
      <xdr:nvGraphicFramePr>
        <xdr:cNvPr id="819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1</xdr:row>
      <xdr:rowOff>47624</xdr:rowOff>
    </xdr:from>
    <xdr:to>
      <xdr:col>13</xdr:col>
      <xdr:colOff>398585</xdr:colOff>
      <xdr:row>26</xdr:row>
      <xdr:rowOff>70339</xdr:rowOff>
    </xdr:to>
    <xdr:graphicFrame macro="">
      <xdr:nvGraphicFramePr>
        <xdr:cNvPr id="921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9</xdr:col>
      <xdr:colOff>533400</xdr:colOff>
      <xdr:row>8</xdr:row>
      <xdr:rowOff>114300</xdr:rowOff>
    </xdr:from>
    <xdr:to>
      <xdr:col>9</xdr:col>
      <xdr:colOff>533402</xdr:colOff>
      <xdr:row>9</xdr:row>
      <xdr:rowOff>95250</xdr:rowOff>
    </xdr:to>
    <xdr:cxnSp macro="">
      <xdr:nvCxnSpPr>
        <xdr:cNvPr id="58" name="Straight Connector 57"/>
        <xdr:cNvCxnSpPr/>
      </xdr:nvCxnSpPr>
      <xdr:spPr>
        <a:xfrm flipH="1">
          <a:off x="5734050" y="1638300"/>
          <a:ext cx="2" cy="171450"/>
        </a:xfrm>
        <a:prstGeom prst="line">
          <a:avLst/>
        </a:prstGeom>
        <a:noFill/>
        <a:ln w="25400" cap="flat" cmpd="sng" algn="ctr">
          <a:solidFill>
            <a:srgbClr val="AFA3A0"/>
          </a:solidFill>
          <a:prstDash val="solid"/>
        </a:ln>
        <a:effectLst/>
      </xdr:spPr>
    </xdr:cxnSp>
    <xdr:clientData/>
  </xdr:twoCellAnchor>
  <xdr:twoCellAnchor>
    <xdr:from>
      <xdr:col>1</xdr:col>
      <xdr:colOff>47625</xdr:colOff>
      <xdr:row>1</xdr:row>
      <xdr:rowOff>47703</xdr:rowOff>
    </xdr:from>
    <xdr:to>
      <xdr:col>11</xdr:col>
      <xdr:colOff>1914525</xdr:colOff>
      <xdr:row>4</xdr:row>
      <xdr:rowOff>47625</xdr:rowOff>
    </xdr:to>
    <xdr:sp macro="" textlink="">
      <xdr:nvSpPr>
        <xdr:cNvPr id="10" name="Text Box 6"/>
        <xdr:cNvSpPr txBox="1"/>
      </xdr:nvSpPr>
      <xdr:spPr>
        <a:xfrm>
          <a:off x="76200" y="238203"/>
          <a:ext cx="8410575" cy="571422"/>
        </a:xfrm>
        <a:prstGeom prst="rect">
          <a:avLst/>
        </a:prstGeom>
        <a:noFill/>
        <a:ln w="25400">
          <a:solidFill>
            <a:srgbClr val="9E9691"/>
          </a:solidFill>
        </a:ln>
        <a:effectLst/>
        <a:extLst>
          <a:ext uri="{FAA26D3D-D897-4be2-8F04-BA451C77F1D7}"/>
          <a:ext uri="{C572A759-6A51-4108-AA02-DFA0A04FC94B}"/>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108000" tIns="108000" rIns="108000" bIns="108000" numCol="1" spcCol="0" rtlCol="0" fromWordArt="0" anchor="ctr" anchorCtr="0" forceAA="0" compatLnSpc="1">
          <a:prstTxWarp prst="textNoShape">
            <a:avLst/>
          </a:prstTxWarp>
          <a:noAutofit/>
        </a:bodyPr>
        <a:lstStyle/>
        <a:p>
          <a:pPr algn="ctr">
            <a:spcAft>
              <a:spcPts val="0"/>
            </a:spcAft>
          </a:pPr>
          <a:r>
            <a:rPr lang="en-US" sz="1400" b="1">
              <a:solidFill>
                <a:srgbClr val="213B90"/>
              </a:solidFill>
              <a:effectLst/>
              <a:latin typeface="+mn-lt"/>
              <a:ea typeface="Calibri"/>
              <a:cs typeface="Arial"/>
            </a:rPr>
            <a:t>Number of people registered on the NIDD in 2015</a:t>
          </a:r>
          <a:endParaRPr lang="en-IE" sz="1200">
            <a:effectLst/>
            <a:latin typeface="+mn-lt"/>
            <a:ea typeface="Calibri"/>
          </a:endParaRPr>
        </a:p>
        <a:p>
          <a:pPr algn="ctr">
            <a:spcAft>
              <a:spcPts val="0"/>
            </a:spcAft>
          </a:pPr>
          <a:r>
            <a:rPr lang="en-US" sz="1400" b="1">
              <a:solidFill>
                <a:srgbClr val="213B90"/>
              </a:solidFill>
              <a:effectLst/>
              <a:latin typeface="+mn-lt"/>
              <a:ea typeface="Calibri"/>
              <a:cs typeface="Arial"/>
            </a:rPr>
            <a:t>28,108</a:t>
          </a:r>
          <a:endParaRPr lang="en-IE" sz="1200">
            <a:effectLst/>
            <a:latin typeface="+mn-lt"/>
            <a:ea typeface="Calibri"/>
          </a:endParaRPr>
        </a:p>
      </xdr:txBody>
    </xdr:sp>
    <xdr:clientData/>
  </xdr:twoCellAnchor>
  <xdr:twoCellAnchor>
    <xdr:from>
      <xdr:col>3</xdr:col>
      <xdr:colOff>409575</xdr:colOff>
      <xdr:row>5</xdr:row>
      <xdr:rowOff>47624</xdr:rowOff>
    </xdr:from>
    <xdr:to>
      <xdr:col>11</xdr:col>
      <xdr:colOff>142875</xdr:colOff>
      <xdr:row>5</xdr:row>
      <xdr:rowOff>169543</xdr:rowOff>
    </xdr:to>
    <xdr:sp macro="" textlink="">
      <xdr:nvSpPr>
        <xdr:cNvPr id="17" name="Freeform 16"/>
        <xdr:cNvSpPr/>
      </xdr:nvSpPr>
      <xdr:spPr>
        <a:xfrm>
          <a:off x="1657350" y="1000124"/>
          <a:ext cx="5057775" cy="121919"/>
        </a:xfrm>
        <a:custGeom>
          <a:avLst/>
          <a:gdLst>
            <a:gd name="connsiteX0" fmla="*/ 0 w 2673350"/>
            <a:gd name="connsiteY0" fmla="*/ 254000 h 273050"/>
            <a:gd name="connsiteX1" fmla="*/ 6350 w 2673350"/>
            <a:gd name="connsiteY1" fmla="*/ 0 h 273050"/>
            <a:gd name="connsiteX2" fmla="*/ 2673350 w 2673350"/>
            <a:gd name="connsiteY2" fmla="*/ 6350 h 273050"/>
            <a:gd name="connsiteX3" fmla="*/ 2673350 w 2673350"/>
            <a:gd name="connsiteY3" fmla="*/ 273050 h 273050"/>
            <a:gd name="connsiteX0" fmla="*/ 12700 w 2686050"/>
            <a:gd name="connsiteY0" fmla="*/ 247650 h 266700"/>
            <a:gd name="connsiteX1" fmla="*/ 0 w 2686050"/>
            <a:gd name="connsiteY1" fmla="*/ 0 h 266700"/>
            <a:gd name="connsiteX2" fmla="*/ 2686050 w 2686050"/>
            <a:gd name="connsiteY2" fmla="*/ 0 h 266700"/>
            <a:gd name="connsiteX3" fmla="*/ 2686050 w 2686050"/>
            <a:gd name="connsiteY3" fmla="*/ 266700 h 266700"/>
            <a:gd name="connsiteX0" fmla="*/ 0 w 2686050"/>
            <a:gd name="connsiteY0" fmla="*/ 228600 h 266700"/>
            <a:gd name="connsiteX1" fmla="*/ 0 w 2686050"/>
            <a:gd name="connsiteY1" fmla="*/ 0 h 266700"/>
            <a:gd name="connsiteX2" fmla="*/ 2686050 w 2686050"/>
            <a:gd name="connsiteY2" fmla="*/ 0 h 266700"/>
            <a:gd name="connsiteX3" fmla="*/ 2686050 w 2686050"/>
            <a:gd name="connsiteY3" fmla="*/ 266700 h 266700"/>
            <a:gd name="connsiteX0" fmla="*/ 0 w 3086100"/>
            <a:gd name="connsiteY0" fmla="*/ 228600 h 228600"/>
            <a:gd name="connsiteX1" fmla="*/ 0 w 3086100"/>
            <a:gd name="connsiteY1" fmla="*/ 0 h 228600"/>
            <a:gd name="connsiteX2" fmla="*/ 2686050 w 3086100"/>
            <a:gd name="connsiteY2" fmla="*/ 0 h 228600"/>
            <a:gd name="connsiteX3" fmla="*/ 3086100 w 3086100"/>
            <a:gd name="connsiteY3" fmla="*/ 228600 h 228600"/>
            <a:gd name="connsiteX0" fmla="*/ 0 w 2743200"/>
            <a:gd name="connsiteY0" fmla="*/ 228600 h 228600"/>
            <a:gd name="connsiteX1" fmla="*/ 0 w 2743200"/>
            <a:gd name="connsiteY1" fmla="*/ 0 h 228600"/>
            <a:gd name="connsiteX2" fmla="*/ 2686050 w 2743200"/>
            <a:gd name="connsiteY2" fmla="*/ 0 h 228600"/>
            <a:gd name="connsiteX3" fmla="*/ 2743200 w 2743200"/>
            <a:gd name="connsiteY3" fmla="*/ 228600 h 228600"/>
            <a:gd name="connsiteX0" fmla="*/ 0 w 2743200"/>
            <a:gd name="connsiteY0" fmla="*/ 228600 h 228600"/>
            <a:gd name="connsiteX1" fmla="*/ 0 w 2743200"/>
            <a:gd name="connsiteY1" fmla="*/ 0 h 228600"/>
            <a:gd name="connsiteX2" fmla="*/ 2743200 w 2743200"/>
            <a:gd name="connsiteY2" fmla="*/ 0 h 228600"/>
            <a:gd name="connsiteX3" fmla="*/ 2743200 w 2743200"/>
            <a:gd name="connsiteY3" fmla="*/ 228600 h 228600"/>
          </a:gdLst>
          <a:ahLst/>
          <a:cxnLst>
            <a:cxn ang="0">
              <a:pos x="connsiteX0" y="connsiteY0"/>
            </a:cxn>
            <a:cxn ang="0">
              <a:pos x="connsiteX1" y="connsiteY1"/>
            </a:cxn>
            <a:cxn ang="0">
              <a:pos x="connsiteX2" y="connsiteY2"/>
            </a:cxn>
            <a:cxn ang="0">
              <a:pos x="connsiteX3" y="connsiteY3"/>
            </a:cxn>
          </a:cxnLst>
          <a:rect l="l" t="t" r="r" b="b"/>
          <a:pathLst>
            <a:path w="2743200" h="228600">
              <a:moveTo>
                <a:pt x="0" y="228600"/>
              </a:moveTo>
              <a:lnTo>
                <a:pt x="0" y="0"/>
              </a:lnTo>
              <a:lnTo>
                <a:pt x="2743200" y="0"/>
              </a:lnTo>
              <a:lnTo>
                <a:pt x="2743200" y="228600"/>
              </a:lnTo>
            </a:path>
          </a:pathLst>
        </a:custGeom>
        <a:ln>
          <a:solidFill>
            <a:srgbClr val="AFA3A0"/>
          </a:solidFill>
        </a:ln>
        <a:effectLst/>
      </xdr:spPr>
      <xdr:style>
        <a:lnRef idx="2">
          <a:schemeClr val="accent1"/>
        </a:lnRef>
        <a:fillRef idx="0">
          <a:schemeClr val="accent1"/>
        </a:fillRef>
        <a:effectRef idx="1">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IE"/>
        </a:p>
      </xdr:txBody>
    </xdr:sp>
    <xdr:clientData/>
  </xdr:twoCellAnchor>
  <xdr:twoCellAnchor>
    <xdr:from>
      <xdr:col>7</xdr:col>
      <xdr:colOff>292735</xdr:colOff>
      <xdr:row>4</xdr:row>
      <xdr:rowOff>36195</xdr:rowOff>
    </xdr:from>
    <xdr:to>
      <xdr:col>7</xdr:col>
      <xdr:colOff>295275</xdr:colOff>
      <xdr:row>5</xdr:row>
      <xdr:rowOff>28575</xdr:rowOff>
    </xdr:to>
    <xdr:cxnSp macro="">
      <xdr:nvCxnSpPr>
        <xdr:cNvPr id="18" name="Straight Connector 17"/>
        <xdr:cNvCxnSpPr/>
      </xdr:nvCxnSpPr>
      <xdr:spPr>
        <a:xfrm>
          <a:off x="4274185" y="798195"/>
          <a:ext cx="2540" cy="182880"/>
        </a:xfrm>
        <a:prstGeom prst="line">
          <a:avLst/>
        </a:prstGeom>
        <a:ln>
          <a:solidFill>
            <a:srgbClr val="AFA3A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371475</xdr:colOff>
      <xdr:row>8</xdr:row>
      <xdr:rowOff>126864</xdr:rowOff>
    </xdr:from>
    <xdr:to>
      <xdr:col>5</xdr:col>
      <xdr:colOff>371477</xdr:colOff>
      <xdr:row>9</xdr:row>
      <xdr:rowOff>107814</xdr:rowOff>
    </xdr:to>
    <xdr:cxnSp macro="">
      <xdr:nvCxnSpPr>
        <xdr:cNvPr id="27" name="Straight Connector 26"/>
        <xdr:cNvCxnSpPr/>
      </xdr:nvCxnSpPr>
      <xdr:spPr>
        <a:xfrm flipH="1">
          <a:off x="2903909" y="1819477"/>
          <a:ext cx="2" cy="162533"/>
        </a:xfrm>
        <a:prstGeom prst="line">
          <a:avLst/>
        </a:prstGeom>
        <a:ln>
          <a:solidFill>
            <a:srgbClr val="AFA3A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514350</xdr:colOff>
      <xdr:row>8</xdr:row>
      <xdr:rowOff>120378</xdr:rowOff>
    </xdr:from>
    <xdr:to>
      <xdr:col>2</xdr:col>
      <xdr:colOff>514351</xdr:colOff>
      <xdr:row>10</xdr:row>
      <xdr:rowOff>25128</xdr:rowOff>
    </xdr:to>
    <xdr:cxnSp macro="">
      <xdr:nvCxnSpPr>
        <xdr:cNvPr id="29" name="Straight Connector 28"/>
        <xdr:cNvCxnSpPr/>
      </xdr:nvCxnSpPr>
      <xdr:spPr>
        <a:xfrm>
          <a:off x="1169346" y="1812991"/>
          <a:ext cx="1" cy="267916"/>
        </a:xfrm>
        <a:prstGeom prst="line">
          <a:avLst/>
        </a:prstGeom>
        <a:ln>
          <a:solidFill>
            <a:srgbClr val="AFA3A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219075</xdr:colOff>
      <xdr:row>18</xdr:row>
      <xdr:rowOff>57150</xdr:rowOff>
    </xdr:from>
    <xdr:to>
      <xdr:col>9</xdr:col>
      <xdr:colOff>219075</xdr:colOff>
      <xdr:row>20</xdr:row>
      <xdr:rowOff>57150</xdr:rowOff>
    </xdr:to>
    <xdr:cxnSp macro="">
      <xdr:nvCxnSpPr>
        <xdr:cNvPr id="33" name="Straight Connector 32"/>
        <xdr:cNvCxnSpPr/>
      </xdr:nvCxnSpPr>
      <xdr:spPr>
        <a:xfrm>
          <a:off x="5781675" y="3495675"/>
          <a:ext cx="0" cy="381000"/>
        </a:xfrm>
        <a:prstGeom prst="line">
          <a:avLst/>
        </a:prstGeom>
        <a:ln>
          <a:solidFill>
            <a:srgbClr val="AFA3A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273871</xdr:colOff>
      <xdr:row>9</xdr:row>
      <xdr:rowOff>88209</xdr:rowOff>
    </xdr:from>
    <xdr:to>
      <xdr:col>11</xdr:col>
      <xdr:colOff>1939584</xdr:colOff>
      <xdr:row>13</xdr:row>
      <xdr:rowOff>30309</xdr:rowOff>
    </xdr:to>
    <xdr:sp macro="" textlink="">
      <xdr:nvSpPr>
        <xdr:cNvPr id="41" name="Rectangle 40"/>
        <xdr:cNvSpPr>
          <a:spLocks/>
        </xdr:cNvSpPr>
      </xdr:nvSpPr>
      <xdr:spPr bwMode="auto">
        <a:xfrm>
          <a:off x="6384159" y="1955109"/>
          <a:ext cx="2289600" cy="666000"/>
        </a:xfrm>
        <a:prstGeom prst="rect">
          <a:avLst/>
        </a:prstGeom>
        <a:solidFill>
          <a:sysClr val="window" lastClr="FFFFFF"/>
        </a:solidFill>
        <a:ln w="9525" cmpd="sng">
          <a:solidFill>
            <a:srgbClr val="E64285"/>
          </a:solidFill>
          <a:prstDash val="sysDash"/>
          <a:miter lim="800000"/>
          <a:headEnd/>
          <a:tailEnd/>
        </a:ln>
        <a:extLst/>
      </xdr:spPr>
      <xdr:txBody>
        <a:bodyPr rot="0" vert="horz" wrap="square" lIns="91440" tIns="45720" rIns="91440" bIns="45720" anchor="ctr" anchorCtr="0" upright="1">
          <a:noAutofit/>
        </a:bodyPr>
        <a:lstStyle/>
        <a:p>
          <a:pPr algn="ctr">
            <a:lnSpc>
              <a:spcPts val="1100"/>
            </a:lnSpc>
          </a:pPr>
          <a:r>
            <a:rPr lang="en-IE" sz="1000" b="1">
              <a:solidFill>
                <a:srgbClr val="E64285"/>
              </a:solidFill>
              <a:latin typeface="+mn-lt"/>
            </a:rPr>
            <a:t>Main residential circumstances</a:t>
          </a:r>
        </a:p>
      </xdr:txBody>
    </xdr:sp>
    <xdr:clientData/>
  </xdr:twoCellAnchor>
  <xdr:twoCellAnchor>
    <xdr:from>
      <xdr:col>5</xdr:col>
      <xdr:colOff>18641</xdr:colOff>
      <xdr:row>9</xdr:row>
      <xdr:rowOff>89944</xdr:rowOff>
    </xdr:from>
    <xdr:to>
      <xdr:col>7</xdr:col>
      <xdr:colOff>184175</xdr:colOff>
      <xdr:row>13</xdr:row>
      <xdr:rowOff>30309</xdr:rowOff>
    </xdr:to>
    <xdr:sp macro="" textlink="">
      <xdr:nvSpPr>
        <xdr:cNvPr id="42" name="Rectangle 41"/>
        <xdr:cNvSpPr>
          <a:spLocks/>
        </xdr:cNvSpPr>
      </xdr:nvSpPr>
      <xdr:spPr bwMode="auto">
        <a:xfrm>
          <a:off x="2542766" y="1956844"/>
          <a:ext cx="1718109" cy="664265"/>
        </a:xfrm>
        <a:prstGeom prst="rect">
          <a:avLst/>
        </a:prstGeom>
        <a:solidFill>
          <a:sysClr val="window" lastClr="FFFFFF"/>
        </a:solidFill>
        <a:ln w="9525">
          <a:solidFill>
            <a:srgbClr val="C4BAB6"/>
          </a:solidFill>
          <a:prstDash val="sysDash"/>
          <a:miter lim="800000"/>
          <a:headEnd/>
          <a:tailEnd/>
        </a:ln>
        <a:extLst/>
      </xdr:spPr>
      <xdr:txBody>
        <a:bodyPr rot="0" vert="horz" wrap="square" lIns="91440" tIns="45720" rIns="91440" bIns="45720" anchor="ctr" anchorCtr="0" upright="1">
          <a:noAutofit/>
        </a:bodyPr>
        <a:lstStyle/>
        <a:p>
          <a:pPr algn="ctr"/>
          <a:r>
            <a:rPr lang="en-IE" sz="1000" b="1">
              <a:solidFill>
                <a:schemeClr val="bg1">
                  <a:lumMod val="50000"/>
                </a:schemeClr>
              </a:solidFill>
              <a:latin typeface="+mn-lt"/>
            </a:rPr>
            <a:t>Main day service grouping</a:t>
          </a:r>
        </a:p>
      </xdr:txBody>
    </xdr:sp>
    <xdr:clientData/>
  </xdr:twoCellAnchor>
  <xdr:twoCellAnchor>
    <xdr:from>
      <xdr:col>7</xdr:col>
      <xdr:colOff>308004</xdr:colOff>
      <xdr:row>9</xdr:row>
      <xdr:rowOff>88209</xdr:rowOff>
    </xdr:from>
    <xdr:to>
      <xdr:col>10</xdr:col>
      <xdr:colOff>176188</xdr:colOff>
      <xdr:row>13</xdr:row>
      <xdr:rowOff>30309</xdr:rowOff>
    </xdr:to>
    <xdr:sp macro="" textlink="">
      <xdr:nvSpPr>
        <xdr:cNvPr id="44" name="Rectangle 43"/>
        <xdr:cNvSpPr>
          <a:spLocks/>
        </xdr:cNvSpPr>
      </xdr:nvSpPr>
      <xdr:spPr bwMode="auto">
        <a:xfrm>
          <a:off x="4384704" y="1955109"/>
          <a:ext cx="1901772" cy="666000"/>
        </a:xfrm>
        <a:prstGeom prst="rect">
          <a:avLst/>
        </a:prstGeom>
        <a:solidFill>
          <a:sysClr val="window" lastClr="FFFFFF"/>
        </a:solidFill>
        <a:ln w="9525">
          <a:solidFill>
            <a:schemeClr val="accent5">
              <a:lumMod val="40000"/>
              <a:lumOff val="60000"/>
            </a:schemeClr>
          </a:solidFill>
          <a:prstDash val="sysDash"/>
          <a:miter lim="800000"/>
          <a:headEnd/>
          <a:tailEnd/>
        </a:ln>
        <a:extLst/>
      </xdr:spPr>
      <xdr:txBody>
        <a:bodyPr rot="0" vert="horz" wrap="square" lIns="91440" tIns="45720" rIns="91440" bIns="45720" anchor="ctr" anchorCtr="0" upright="1">
          <a:noAutofit/>
        </a:bodyPr>
        <a:lstStyle/>
        <a:p>
          <a:pPr algn="ctr">
            <a:lnSpc>
              <a:spcPts val="1100"/>
            </a:lnSpc>
          </a:pPr>
          <a:r>
            <a:rPr lang="en-IE" sz="1000" b="1">
              <a:solidFill>
                <a:schemeClr val="accent5">
                  <a:lumMod val="75000"/>
                </a:schemeClr>
              </a:solidFill>
              <a:latin typeface="+mn-lt"/>
            </a:rPr>
            <a:t>Main day service grouping</a:t>
          </a:r>
        </a:p>
      </xdr:txBody>
    </xdr:sp>
    <xdr:clientData/>
  </xdr:twoCellAnchor>
  <xdr:twoCellAnchor>
    <xdr:from>
      <xdr:col>10</xdr:col>
      <xdr:colOff>268527</xdr:colOff>
      <xdr:row>13</xdr:row>
      <xdr:rowOff>0</xdr:rowOff>
    </xdr:from>
    <xdr:to>
      <xdr:col>11</xdr:col>
      <xdr:colOff>1944928</xdr:colOff>
      <xdr:row>22</xdr:row>
      <xdr:rowOff>66840</xdr:rowOff>
    </xdr:to>
    <xdr:sp macro="" textlink="">
      <xdr:nvSpPr>
        <xdr:cNvPr id="48" name="Text Box 19"/>
        <xdr:cNvSpPr txBox="1"/>
      </xdr:nvSpPr>
      <xdr:spPr>
        <a:xfrm>
          <a:off x="6378815" y="2590800"/>
          <a:ext cx="2300288" cy="1714665"/>
        </a:xfrm>
        <a:prstGeom prst="rect">
          <a:avLst/>
        </a:prstGeom>
        <a:solidFill>
          <a:srgbClr val="E64285"/>
        </a:solidFill>
        <a:ln>
          <a:noFill/>
        </a:ln>
        <a:effectLst/>
        <a:extLst>
          <a:ext uri="{FAA26D3D-D897-4be2-8F04-BA451C77F1D7}"/>
          <a:ext uri="{C572A759-6A51-4108-AA02-DFA0A04FC94B}"/>
        </a:extLst>
      </xdr:spPr>
      <xdr:txBody>
        <a:bodyPr rot="0" spcFirstLastPara="0" vert="horz" wrap="square" lIns="108000" tIns="108000" rIns="108000" bIns="108000" numCol="1" spcCol="0" rtlCol="0" fromWordArt="0" anchor="ctr" anchorCtr="0" forceAA="0" compatLnSpc="1">
          <a:prstTxWarp prst="textNoShape">
            <a:avLst/>
          </a:prstTxWarp>
          <a:noAutofit/>
        </a:bodyPr>
        <a:lstStyle/>
        <a:p>
          <a:pPr marL="0" marR="0" lvl="0" indent="0" defTabSz="914400" eaLnBrk="1" fontAlgn="auto" latinLnBrk="0" hangingPunct="1">
            <a:lnSpc>
              <a:spcPct val="100000"/>
            </a:lnSpc>
            <a:spcBef>
              <a:spcPts val="0"/>
            </a:spcBef>
            <a:spcAft>
              <a:spcPts val="0"/>
            </a:spcAft>
            <a:buClrTx/>
            <a:buSzTx/>
            <a:buFontTx/>
            <a:buNone/>
            <a:tabLst>
              <a:tab pos="810260" algn="l"/>
            </a:tabLst>
            <a:defRPr/>
          </a:pPr>
          <a:endParaRPr kumimoji="0" lang="en-IE" sz="1000" b="0" i="0" u="none" strike="noStrike" kern="0" cap="none" spc="0" normalizeH="0" baseline="0" noProof="0">
            <a:ln>
              <a:noFill/>
            </a:ln>
            <a:solidFill>
              <a:sysClr val="windowText" lastClr="000000"/>
            </a:solidFill>
            <a:effectLst/>
            <a:uLnTx/>
            <a:uFillTx/>
            <a:latin typeface="Calibri"/>
            <a:ea typeface="Calibri"/>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IE" sz="1000" b="0" i="0" u="sng" strike="noStrike" kern="0" cap="none" spc="0" normalizeH="0" baseline="0" noProof="0">
              <a:ln>
                <a:noFill/>
              </a:ln>
              <a:solidFill>
                <a:prstClr val="white"/>
              </a:solidFill>
              <a:effectLst/>
              <a:uLnTx/>
              <a:uFillTx/>
              <a:latin typeface="Calibri"/>
              <a:ea typeface="+mn-ea"/>
              <a:cs typeface="+mn-cs"/>
            </a:rPr>
            <a:t>                                                 n           %___</a:t>
          </a:r>
        </a:p>
        <a:p>
          <a:pPr marL="0" marR="0" lvl="0" indent="0" defTabSz="914400" eaLnBrk="1" fontAlgn="auto" latinLnBrk="0" hangingPunct="1">
            <a:lnSpc>
              <a:spcPct val="100000"/>
            </a:lnSpc>
            <a:spcBef>
              <a:spcPts val="0"/>
            </a:spcBef>
            <a:spcAft>
              <a:spcPts val="0"/>
            </a:spcAft>
            <a:buClrTx/>
            <a:buSzTx/>
            <a:buFontTx/>
            <a:buNone/>
            <a:tabLst>
              <a:tab pos="810260" algn="l"/>
            </a:tabLst>
            <a:defRPr/>
          </a:pPr>
          <a:r>
            <a:rPr kumimoji="0" lang="en-US" sz="1000" b="0" i="0" u="none" strike="noStrike" kern="0" cap="none" spc="0" normalizeH="0" baseline="0" noProof="0">
              <a:ln>
                <a:noFill/>
              </a:ln>
              <a:solidFill>
                <a:srgbClr val="FFFFFF"/>
              </a:solidFill>
              <a:effectLst/>
              <a:uLnTx/>
              <a:uFillTx/>
              <a:latin typeface="Calibri"/>
              <a:ea typeface="Calibri"/>
              <a:cs typeface="+mn-cs"/>
            </a:rPr>
            <a:t>Home setting		                10,194 (53.5) </a:t>
          </a:r>
        </a:p>
        <a:p>
          <a:pPr marL="0" marR="0" lvl="0" indent="0" defTabSz="914400" eaLnBrk="1" fontAlgn="auto" latinLnBrk="0" hangingPunct="1">
            <a:lnSpc>
              <a:spcPct val="100000"/>
            </a:lnSpc>
            <a:spcBef>
              <a:spcPts val="0"/>
            </a:spcBef>
            <a:spcAft>
              <a:spcPts val="0"/>
            </a:spcAft>
            <a:buClrTx/>
            <a:buSzTx/>
            <a:buFontTx/>
            <a:buNone/>
            <a:tabLst>
              <a:tab pos="810260" algn="l"/>
            </a:tabLst>
            <a:defRPr/>
          </a:pPr>
          <a:r>
            <a:rPr kumimoji="0" lang="en-US" sz="1000" b="0" i="0" u="none" strike="noStrike" kern="0" cap="none" spc="0" normalizeH="0" baseline="0" noProof="0">
              <a:ln>
                <a:noFill/>
              </a:ln>
              <a:solidFill>
                <a:srgbClr val="FFFFFF"/>
              </a:solidFill>
              <a:effectLst/>
              <a:uLnTx/>
              <a:uFillTx/>
              <a:latin typeface="Calibri"/>
              <a:ea typeface="Calibri"/>
              <a:cs typeface="+mn-cs"/>
            </a:rPr>
            <a:t>Independent setting            1,197   (6.3)</a:t>
          </a:r>
        </a:p>
        <a:p>
          <a:pPr marL="0" marR="0" lvl="0" indent="0" defTabSz="914400" eaLnBrk="1" fontAlgn="auto" latinLnBrk="0" hangingPunct="1">
            <a:lnSpc>
              <a:spcPct val="100000"/>
            </a:lnSpc>
            <a:spcBef>
              <a:spcPts val="0"/>
            </a:spcBef>
            <a:spcAft>
              <a:spcPts val="0"/>
            </a:spcAft>
            <a:buClrTx/>
            <a:buSzTx/>
            <a:buFontTx/>
            <a:buNone/>
            <a:tabLst>
              <a:tab pos="810260" algn="l"/>
            </a:tabLst>
            <a:defRPr/>
          </a:pPr>
          <a:r>
            <a:rPr kumimoji="0" lang="en-US" sz="1000" b="0" i="0" u="none" strike="noStrike" kern="0" cap="none" spc="0" normalizeH="0" baseline="0" noProof="0">
              <a:ln>
                <a:noFill/>
              </a:ln>
              <a:solidFill>
                <a:srgbClr val="FFFFFF"/>
              </a:solidFill>
              <a:effectLst/>
              <a:uLnTx/>
              <a:uFillTx/>
              <a:latin typeface="Calibri"/>
              <a:ea typeface="Calibri"/>
              <a:cs typeface="+mn-cs"/>
            </a:rPr>
            <a:t>Community group homes   4,204  (22.1)</a:t>
          </a:r>
        </a:p>
        <a:p>
          <a:pPr marL="0" marR="0" lvl="0" indent="0" defTabSz="914400" eaLnBrk="1" fontAlgn="auto" latinLnBrk="0" hangingPunct="1">
            <a:lnSpc>
              <a:spcPct val="100000"/>
            </a:lnSpc>
            <a:spcBef>
              <a:spcPts val="0"/>
            </a:spcBef>
            <a:spcAft>
              <a:spcPts val="0"/>
            </a:spcAft>
            <a:buClrTx/>
            <a:buSzTx/>
            <a:buFontTx/>
            <a:buNone/>
            <a:tabLst>
              <a:tab pos="810260" algn="l"/>
            </a:tabLst>
            <a:defRPr/>
          </a:pPr>
          <a:r>
            <a:rPr kumimoji="0" lang="en-US" sz="1000" b="0" i="0" u="none" strike="noStrike" kern="0" cap="none" spc="0" normalizeH="0" baseline="0" noProof="0">
              <a:ln>
                <a:noFill/>
              </a:ln>
              <a:solidFill>
                <a:srgbClr val="FFFFFF"/>
              </a:solidFill>
              <a:effectLst/>
              <a:uLnTx/>
              <a:uFillTx/>
              <a:latin typeface="Calibri"/>
              <a:ea typeface="Calibri"/>
              <a:cs typeface="+mn-cs"/>
            </a:rPr>
            <a:t>Residential centres              2,219  (11.7)</a:t>
          </a:r>
        </a:p>
        <a:p>
          <a:pPr marL="0" marR="0" lvl="0" indent="0" defTabSz="914400" eaLnBrk="1" fontAlgn="auto" latinLnBrk="0" hangingPunct="1">
            <a:lnSpc>
              <a:spcPct val="100000"/>
            </a:lnSpc>
            <a:spcBef>
              <a:spcPts val="0"/>
            </a:spcBef>
            <a:spcAft>
              <a:spcPts val="0"/>
            </a:spcAft>
            <a:buClrTx/>
            <a:buSzTx/>
            <a:buFontTx/>
            <a:buNone/>
            <a:tabLst>
              <a:tab pos="810260" algn="l"/>
            </a:tabLst>
            <a:defRPr/>
          </a:pPr>
          <a:r>
            <a:rPr kumimoji="0" lang="en-US" sz="1000" b="0" i="0" u="none" strike="noStrike" kern="0" cap="none" spc="0" normalizeH="0" baseline="0" noProof="0">
              <a:ln>
                <a:noFill/>
              </a:ln>
              <a:solidFill>
                <a:srgbClr val="FFFFFF"/>
              </a:solidFill>
              <a:effectLst/>
              <a:uLnTx/>
              <a:uFillTx/>
              <a:latin typeface="Calibri"/>
              <a:ea typeface="Calibri"/>
              <a:cs typeface="+mn-cs"/>
            </a:rPr>
            <a:t>Other full time service        1,199   (6.3)</a:t>
          </a:r>
        </a:p>
        <a:p>
          <a:pPr marL="0" marR="0" lvl="0" indent="0" defTabSz="914400" eaLnBrk="1" fontAlgn="auto" latinLnBrk="0" hangingPunct="1">
            <a:lnSpc>
              <a:spcPct val="100000"/>
            </a:lnSpc>
            <a:spcBef>
              <a:spcPts val="0"/>
            </a:spcBef>
            <a:spcAft>
              <a:spcPts val="0"/>
            </a:spcAft>
            <a:buClrTx/>
            <a:buSzTx/>
            <a:buFontTx/>
            <a:buNone/>
            <a:tabLst>
              <a:tab pos="810260" algn="l"/>
            </a:tabLst>
            <a:defRPr/>
          </a:pPr>
          <a:r>
            <a:rPr kumimoji="0" lang="en-US" sz="1000" b="0" i="0" u="none" strike="noStrike" kern="0" cap="none" spc="0" normalizeH="0" baseline="0" noProof="0">
              <a:ln>
                <a:noFill/>
              </a:ln>
              <a:solidFill>
                <a:srgbClr val="FFFFFF"/>
              </a:solidFill>
              <a:effectLst/>
              <a:uLnTx/>
              <a:uFillTx/>
              <a:latin typeface="Calibri"/>
              <a:ea typeface="Calibri"/>
              <a:cs typeface="+mn-cs"/>
            </a:rPr>
            <a:t>No fixed abode		                 9          (0.0)</a:t>
          </a:r>
        </a:p>
        <a:p>
          <a:pPr marL="0" marR="0" lvl="0" indent="0" defTabSz="914400" eaLnBrk="1" fontAlgn="auto" latinLnBrk="0" hangingPunct="1">
            <a:lnSpc>
              <a:spcPct val="100000"/>
            </a:lnSpc>
            <a:spcBef>
              <a:spcPts val="0"/>
            </a:spcBef>
            <a:spcAft>
              <a:spcPts val="0"/>
            </a:spcAft>
            <a:buClrTx/>
            <a:buSzTx/>
            <a:buFontTx/>
            <a:buNone/>
            <a:tabLst>
              <a:tab pos="810260" algn="l"/>
            </a:tabLst>
            <a:defRPr/>
          </a:pPr>
          <a:r>
            <a:rPr kumimoji="0" lang="en-US" sz="1000" b="0" i="0" u="none" strike="noStrike" kern="0" cap="none" spc="0" normalizeH="0" baseline="0" noProof="0">
              <a:ln>
                <a:noFill/>
              </a:ln>
              <a:solidFill>
                <a:srgbClr val="FFFFFF"/>
              </a:solidFill>
              <a:effectLst/>
              <a:uLnTx/>
              <a:uFillTx/>
              <a:latin typeface="Calibri"/>
              <a:ea typeface="Calibri"/>
              <a:cs typeface="+mn-cs"/>
            </a:rPr>
            <a:t>Insufficient information      20        (0.1)</a:t>
          </a:r>
          <a:r>
            <a:rPr kumimoji="0" lang="en-US" sz="1050" b="0" i="0" u="none" strike="noStrike" kern="0" cap="none" spc="0" normalizeH="0" baseline="0" noProof="0">
              <a:ln>
                <a:noFill/>
              </a:ln>
              <a:solidFill>
                <a:srgbClr val="FFFFFF"/>
              </a:solidFill>
              <a:effectLst/>
              <a:uLnTx/>
              <a:uFillTx/>
              <a:latin typeface="Calibri"/>
              <a:ea typeface="Calibri"/>
              <a:cs typeface="+mn-cs"/>
            </a:rPr>
            <a:t>	</a:t>
          </a:r>
          <a:endParaRPr kumimoji="0" lang="en-IE" sz="1050" b="0" i="0" u="none" strike="noStrike" kern="0" cap="none" spc="0" normalizeH="0" baseline="0" noProof="0">
            <a:ln>
              <a:noFill/>
            </a:ln>
            <a:solidFill>
              <a:sysClr val="windowText" lastClr="000000"/>
            </a:solidFill>
            <a:effectLst/>
            <a:uLnTx/>
            <a:uFillTx/>
            <a:latin typeface="Calibri"/>
            <a:ea typeface="Calibri"/>
            <a:cs typeface="+mn-cs"/>
          </a:endParaRPr>
        </a:p>
      </xdr:txBody>
    </xdr:sp>
    <xdr:clientData/>
  </xdr:twoCellAnchor>
  <xdr:twoCellAnchor>
    <xdr:from>
      <xdr:col>1</xdr:col>
      <xdr:colOff>342901</xdr:colOff>
      <xdr:row>5</xdr:row>
      <xdr:rowOff>180975</xdr:rowOff>
    </xdr:from>
    <xdr:to>
      <xdr:col>5</xdr:col>
      <xdr:colOff>800101</xdr:colOff>
      <xdr:row>8</xdr:row>
      <xdr:rowOff>114300</xdr:rowOff>
    </xdr:to>
    <xdr:sp macro="" textlink="">
      <xdr:nvSpPr>
        <xdr:cNvPr id="52" name="Text Box 6"/>
        <xdr:cNvSpPr txBox="1"/>
      </xdr:nvSpPr>
      <xdr:spPr>
        <a:xfrm>
          <a:off x="733426" y="1133475"/>
          <a:ext cx="2895600" cy="504825"/>
        </a:xfrm>
        <a:prstGeom prst="rect">
          <a:avLst/>
        </a:prstGeom>
        <a:noFill/>
        <a:ln w="25400">
          <a:solidFill>
            <a:srgbClr val="9E9691"/>
          </a:solidFill>
        </a:ln>
        <a:effectLst/>
        <a:extLst>
          <a:ext uri="{FAA26D3D-D897-4be2-8F04-BA451C77F1D7}"/>
          <a:ext uri="{C572A759-6A51-4108-AA02-DFA0A04FC94B}"/>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108000" tIns="108000" rIns="108000" bIns="10800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IE" sz="1000" b="1" i="0" u="none" strike="noStrike" kern="0" cap="none" spc="0" normalizeH="0" baseline="0" noProof="0">
              <a:ln>
                <a:noFill/>
              </a:ln>
              <a:solidFill>
                <a:srgbClr val="05386C"/>
              </a:solidFill>
              <a:effectLst/>
              <a:uLnTx/>
              <a:uFillTx/>
              <a:latin typeface="+mn-lt"/>
              <a:ea typeface="+mn-ea"/>
              <a:cs typeface="+mn-cs"/>
            </a:rPr>
            <a:t>Under 18</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IE" sz="1000" b="1" i="0" u="none" strike="noStrike" kern="0" cap="none" spc="0" normalizeH="0" baseline="0" noProof="0">
              <a:ln>
                <a:noFill/>
              </a:ln>
              <a:solidFill>
                <a:srgbClr val="05386C"/>
              </a:solidFill>
              <a:effectLst/>
              <a:uLnTx/>
              <a:uFillTx/>
              <a:latin typeface="+mn-lt"/>
              <a:ea typeface="+mn-ea"/>
              <a:cs typeface="+mn-cs"/>
            </a:rPr>
            <a:t>9,066 (32.3%)</a:t>
          </a:r>
        </a:p>
      </xdr:txBody>
    </xdr:sp>
    <xdr:clientData/>
  </xdr:twoCellAnchor>
  <xdr:twoCellAnchor>
    <xdr:from>
      <xdr:col>9</xdr:col>
      <xdr:colOff>66675</xdr:colOff>
      <xdr:row>5</xdr:row>
      <xdr:rowOff>180975</xdr:rowOff>
    </xdr:from>
    <xdr:to>
      <xdr:col>11</xdr:col>
      <xdr:colOff>1590675</xdr:colOff>
      <xdr:row>8</xdr:row>
      <xdr:rowOff>114300</xdr:rowOff>
    </xdr:to>
    <xdr:sp macro="" textlink="">
      <xdr:nvSpPr>
        <xdr:cNvPr id="54" name="Text Box 6"/>
        <xdr:cNvSpPr txBox="1"/>
      </xdr:nvSpPr>
      <xdr:spPr>
        <a:xfrm>
          <a:off x="5267325" y="1133475"/>
          <a:ext cx="2895600" cy="504825"/>
        </a:xfrm>
        <a:prstGeom prst="rect">
          <a:avLst/>
        </a:prstGeom>
        <a:noFill/>
        <a:ln w="25400">
          <a:solidFill>
            <a:srgbClr val="9E9691"/>
          </a:solidFill>
        </a:ln>
        <a:effectLst/>
        <a:extLst>
          <a:ext uri="{FAA26D3D-D897-4be2-8F04-BA451C77F1D7}"/>
          <a:ext uri="{C572A759-6A51-4108-AA02-DFA0A04FC94B}"/>
        </a:extLst>
      </xdr:spPr>
      <xdr:txBody>
        <a:bodyPr rot="0" spcFirstLastPara="0" vert="horz" wrap="square" lIns="108000" tIns="108000" rIns="108000" bIns="108000" numCol="1" spcCol="0" rtlCol="0" fromWordArt="0" anchor="ctr" anchorCtr="0" forceAA="0" compatLnSpc="1">
          <a:prstTxWarp prst="textNoShape">
            <a:avLst/>
          </a:prstTxWarp>
          <a:noAutofit/>
        </a:bodyPr>
        <a:lstStyle/>
        <a:p>
          <a:pPr marL="0" marR="0" lvl="0" indent="0" algn="ctr" defTabSz="914400" eaLnBrk="1" fontAlgn="auto" latinLnBrk="0" hangingPunct="1">
            <a:lnSpc>
              <a:spcPts val="1100"/>
            </a:lnSpc>
            <a:spcBef>
              <a:spcPts val="0"/>
            </a:spcBef>
            <a:spcAft>
              <a:spcPts val="0"/>
            </a:spcAft>
            <a:buClrTx/>
            <a:buSzTx/>
            <a:buFontTx/>
            <a:buNone/>
            <a:tabLst/>
            <a:defRPr/>
          </a:pPr>
          <a:r>
            <a:rPr kumimoji="0" lang="en-IE" sz="1000" b="1" i="0" u="none" strike="noStrike" kern="0" cap="none" spc="0" normalizeH="0" baseline="0" noProof="0">
              <a:ln>
                <a:noFill/>
              </a:ln>
              <a:solidFill>
                <a:srgbClr val="E64285"/>
              </a:solidFill>
              <a:effectLst/>
              <a:uLnTx/>
              <a:uFillTx/>
              <a:latin typeface="+mn-lt"/>
              <a:ea typeface="+mn-ea"/>
              <a:cs typeface="+mn-cs"/>
            </a:rPr>
            <a:t>18 or over</a:t>
          </a:r>
        </a:p>
        <a:p>
          <a:pPr marL="0" marR="0" lvl="0" indent="0" algn="ctr" defTabSz="914400" eaLnBrk="1" fontAlgn="auto" latinLnBrk="0" hangingPunct="1">
            <a:lnSpc>
              <a:spcPts val="1100"/>
            </a:lnSpc>
            <a:spcBef>
              <a:spcPts val="0"/>
            </a:spcBef>
            <a:spcAft>
              <a:spcPts val="0"/>
            </a:spcAft>
            <a:buClrTx/>
            <a:buSzTx/>
            <a:buFontTx/>
            <a:buNone/>
            <a:tabLst/>
            <a:defRPr/>
          </a:pPr>
          <a:r>
            <a:rPr kumimoji="0" lang="en-IE" sz="1000" b="1" i="0" u="none" strike="noStrike" kern="0" cap="none" spc="0" normalizeH="0" baseline="0" noProof="0">
              <a:ln>
                <a:noFill/>
              </a:ln>
              <a:solidFill>
                <a:srgbClr val="E64285"/>
              </a:solidFill>
              <a:effectLst/>
              <a:uLnTx/>
              <a:uFillTx/>
              <a:latin typeface="+mn-lt"/>
              <a:ea typeface="+mn-ea"/>
              <a:cs typeface="+mn-cs"/>
            </a:rPr>
            <a:t>19,042 (67.7%)</a:t>
          </a:r>
        </a:p>
      </xdr:txBody>
    </xdr:sp>
    <xdr:clientData/>
  </xdr:twoCellAnchor>
  <xdr:twoCellAnchor>
    <xdr:from>
      <xdr:col>7</xdr:col>
      <xdr:colOff>308771</xdr:colOff>
      <xdr:row>13</xdr:row>
      <xdr:rowOff>0</xdr:rowOff>
    </xdr:from>
    <xdr:to>
      <xdr:col>10</xdr:col>
      <xdr:colOff>175421</xdr:colOff>
      <xdr:row>22</xdr:row>
      <xdr:rowOff>66840</xdr:rowOff>
    </xdr:to>
    <xdr:sp macro="" textlink="">
      <xdr:nvSpPr>
        <xdr:cNvPr id="56" name="Text Box 7"/>
        <xdr:cNvSpPr txBox="1"/>
      </xdr:nvSpPr>
      <xdr:spPr>
        <a:xfrm>
          <a:off x="4385471" y="2590800"/>
          <a:ext cx="1900238" cy="1714665"/>
        </a:xfrm>
        <a:prstGeom prst="rect">
          <a:avLst/>
        </a:prstGeom>
        <a:solidFill>
          <a:srgbClr val="98CFE2"/>
        </a:solidFill>
        <a:ln>
          <a:noFill/>
        </a:ln>
        <a:effectLst/>
        <a:extLst>
          <a:ext uri="{FAA26D3D-D897-4be2-8F04-BA451C77F1D7}"/>
          <a:ext uri="{C572A759-6A51-4108-AA02-DFA0A04FC94B}"/>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108000" tIns="108000" rIns="108000" bIns="108000" numCol="1" spcCol="0" rtlCol="0" fromWordArt="0" anchor="t" anchorCtr="0" forceAA="0" compatLnSpc="1">
          <a:prstTxWarp prst="textNoShape">
            <a:avLst/>
          </a:prstTxWarp>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IE" sz="1000" b="0" i="0" u="sng" strike="noStrike" kern="0" cap="none" spc="0" normalizeH="0" baseline="0" noProof="0">
            <a:ln>
              <a:noFill/>
            </a:ln>
            <a:solidFill>
              <a:prstClr val="white"/>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IE" sz="1000" b="0" i="0" u="sng" strike="noStrike" kern="0" cap="none" spc="0" normalizeH="0" baseline="0" noProof="0">
              <a:ln>
                <a:noFill/>
              </a:ln>
              <a:solidFill>
                <a:prstClr val="white"/>
              </a:solidFill>
              <a:effectLst/>
              <a:uLnTx/>
              <a:uFillTx/>
              <a:latin typeface="+mn-lt"/>
              <a:ea typeface="+mn-ea"/>
              <a:cs typeface="+mn-cs"/>
            </a:rPr>
            <a:t>                                n            %__</a:t>
          </a:r>
        </a:p>
        <a:p>
          <a:pPr>
            <a:spcAft>
              <a:spcPts val="0"/>
            </a:spcAft>
            <a:tabLst>
              <a:tab pos="900430" algn="l"/>
            </a:tabLst>
          </a:pPr>
          <a:endParaRPr lang="en-GB" sz="1000" b="0">
            <a:solidFill>
              <a:srgbClr val="FFFFFF"/>
            </a:solidFill>
            <a:effectLst/>
            <a:latin typeface="+mn-lt"/>
            <a:ea typeface="Calibri"/>
          </a:endParaRPr>
        </a:p>
        <a:p>
          <a:pPr>
            <a:spcAft>
              <a:spcPts val="0"/>
            </a:spcAft>
            <a:tabLst>
              <a:tab pos="900430" algn="l"/>
            </a:tabLst>
          </a:pPr>
          <a:r>
            <a:rPr lang="en-GB" sz="1000" b="0">
              <a:solidFill>
                <a:srgbClr val="FFFFFF"/>
              </a:solidFill>
              <a:effectLst/>
              <a:latin typeface="+mn-lt"/>
              <a:ea typeface="Calibri"/>
            </a:rPr>
            <a:t>Health</a:t>
          </a:r>
          <a:r>
            <a:rPr lang="en-GB" sz="1000" b="0" baseline="0">
              <a:solidFill>
                <a:srgbClr val="FFFFFF"/>
              </a:solidFill>
              <a:effectLst/>
              <a:latin typeface="+mn-lt"/>
              <a:ea typeface="Calibri"/>
            </a:rPr>
            <a:t>                 </a:t>
          </a:r>
          <a:r>
            <a:rPr lang="en-GB" sz="1000" b="0">
              <a:solidFill>
                <a:srgbClr val="FFFFFF"/>
              </a:solidFill>
              <a:effectLst/>
              <a:latin typeface="+mn-lt"/>
              <a:ea typeface="Calibri"/>
            </a:rPr>
            <a:t>16,244 (85.3)</a:t>
          </a:r>
        </a:p>
        <a:p>
          <a:pPr>
            <a:spcAft>
              <a:spcPts val="0"/>
            </a:spcAft>
            <a:tabLst>
              <a:tab pos="900430" algn="l"/>
            </a:tabLst>
          </a:pPr>
          <a:r>
            <a:rPr lang="en-GB" sz="1000" b="0">
              <a:solidFill>
                <a:srgbClr val="FFFFFF"/>
              </a:solidFill>
              <a:effectLst/>
              <a:latin typeface="+mn-lt"/>
              <a:ea typeface="Calibri"/>
            </a:rPr>
            <a:t>Educatio</a:t>
          </a:r>
          <a:r>
            <a:rPr lang="en-GB" sz="1000" b="0" baseline="0">
              <a:solidFill>
                <a:srgbClr val="FFFFFF"/>
              </a:solidFill>
              <a:effectLst/>
              <a:latin typeface="+mn-lt"/>
              <a:ea typeface="Calibri"/>
            </a:rPr>
            <a:t>n           </a:t>
          </a:r>
          <a:r>
            <a:rPr lang="en-GB" sz="1000" b="0">
              <a:solidFill>
                <a:srgbClr val="FFFFFF"/>
              </a:solidFill>
              <a:effectLst/>
              <a:latin typeface="+mn-lt"/>
              <a:ea typeface="Calibri"/>
            </a:rPr>
            <a:t>736       (3.9)</a:t>
          </a:r>
        </a:p>
        <a:p>
          <a:pPr>
            <a:spcAft>
              <a:spcPts val="0"/>
            </a:spcAft>
            <a:tabLst>
              <a:tab pos="900430" algn="l"/>
            </a:tabLst>
          </a:pPr>
          <a:r>
            <a:rPr lang="en-GB" sz="1000" b="0">
              <a:solidFill>
                <a:srgbClr val="FFFFFF"/>
              </a:solidFill>
              <a:effectLst/>
              <a:latin typeface="+mn-lt"/>
              <a:ea typeface="Calibri"/>
            </a:rPr>
            <a:t>Employment     </a:t>
          </a:r>
          <a:r>
            <a:rPr lang="en-GB" sz="1000" b="0" baseline="0">
              <a:solidFill>
                <a:srgbClr val="FFFFFF"/>
              </a:solidFill>
              <a:effectLst/>
              <a:latin typeface="+mn-lt"/>
              <a:ea typeface="Calibri"/>
            </a:rPr>
            <a:t> </a:t>
          </a:r>
          <a:r>
            <a:rPr lang="en-GB" sz="1000" b="0">
              <a:solidFill>
                <a:srgbClr val="FFFFFF"/>
              </a:solidFill>
              <a:effectLst/>
              <a:latin typeface="+mn-lt"/>
              <a:ea typeface="Calibri"/>
            </a:rPr>
            <a:t>931       (4.9)</a:t>
          </a:r>
        </a:p>
        <a:p>
          <a:pPr>
            <a:spcAft>
              <a:spcPts val="0"/>
            </a:spcAft>
            <a:tabLst>
              <a:tab pos="900430" algn="l"/>
            </a:tabLst>
          </a:pPr>
          <a:r>
            <a:rPr lang="en-GB" sz="1000" b="0">
              <a:solidFill>
                <a:srgbClr val="FFFFFF"/>
              </a:solidFill>
              <a:effectLst/>
              <a:latin typeface="+mn-lt"/>
              <a:ea typeface="Calibri"/>
            </a:rPr>
            <a:t>Generic</a:t>
          </a:r>
          <a:r>
            <a:rPr lang="en-GB" sz="1000" b="0" baseline="0">
              <a:solidFill>
                <a:srgbClr val="FFFFFF"/>
              </a:solidFill>
              <a:effectLst/>
              <a:latin typeface="+mn-lt"/>
              <a:ea typeface="Calibri"/>
            </a:rPr>
            <a:t>               </a:t>
          </a:r>
          <a:r>
            <a:rPr lang="en-GB" sz="1000" b="0">
              <a:solidFill>
                <a:srgbClr val="FFFFFF"/>
              </a:solidFill>
              <a:effectLst/>
              <a:latin typeface="+mn-lt"/>
              <a:ea typeface="Calibri"/>
            </a:rPr>
            <a:t>727       (3.8)</a:t>
          </a:r>
        </a:p>
        <a:p>
          <a:pPr>
            <a:spcAft>
              <a:spcPts val="0"/>
            </a:spcAft>
            <a:tabLst>
              <a:tab pos="900430" algn="l"/>
            </a:tabLst>
          </a:pPr>
          <a:r>
            <a:rPr lang="en-GB" sz="1000" b="0">
              <a:solidFill>
                <a:srgbClr val="FFFFFF"/>
              </a:solidFill>
              <a:effectLst/>
              <a:latin typeface="+mn-lt"/>
              <a:ea typeface="Calibri"/>
            </a:rPr>
            <a:t>No day service</a:t>
          </a:r>
          <a:r>
            <a:rPr lang="en-GB" sz="1000" b="0" baseline="0">
              <a:solidFill>
                <a:srgbClr val="FFFFFF"/>
              </a:solidFill>
              <a:effectLst/>
              <a:latin typeface="+mn-lt"/>
              <a:ea typeface="Calibri"/>
            </a:rPr>
            <a:t>   </a:t>
          </a:r>
          <a:r>
            <a:rPr lang="en-GB" sz="1000" b="0">
              <a:solidFill>
                <a:srgbClr val="FFFFFF"/>
              </a:solidFill>
              <a:effectLst/>
              <a:latin typeface="+mn-lt"/>
              <a:ea typeface="Calibri"/>
            </a:rPr>
            <a:t>404       (2.1)</a:t>
          </a:r>
          <a:endParaRPr lang="en-IE" sz="1000" b="0">
            <a:effectLst/>
            <a:latin typeface="+mn-lt"/>
            <a:ea typeface="Calibri"/>
          </a:endParaRPr>
        </a:p>
      </xdr:txBody>
    </xdr:sp>
    <xdr:clientData/>
  </xdr:twoCellAnchor>
  <xdr:twoCellAnchor>
    <xdr:from>
      <xdr:col>11</xdr:col>
      <xdr:colOff>714375</xdr:colOff>
      <xdr:row>8</xdr:row>
      <xdr:rowOff>104775</xdr:rowOff>
    </xdr:from>
    <xdr:to>
      <xdr:col>11</xdr:col>
      <xdr:colOff>714377</xdr:colOff>
      <xdr:row>9</xdr:row>
      <xdr:rowOff>85725</xdr:rowOff>
    </xdr:to>
    <xdr:cxnSp macro="">
      <xdr:nvCxnSpPr>
        <xdr:cNvPr id="57" name="Straight Connector 56"/>
        <xdr:cNvCxnSpPr/>
      </xdr:nvCxnSpPr>
      <xdr:spPr>
        <a:xfrm flipH="1">
          <a:off x="7286625" y="1628775"/>
          <a:ext cx="2" cy="171450"/>
        </a:xfrm>
        <a:prstGeom prst="line">
          <a:avLst/>
        </a:prstGeom>
        <a:noFill/>
        <a:ln w="25400" cap="flat" cmpd="sng" algn="ctr">
          <a:solidFill>
            <a:srgbClr val="AFA3A0"/>
          </a:solidFill>
          <a:prstDash val="solid"/>
        </a:ln>
        <a:effectLst/>
      </xdr:spPr>
    </xdr:cxnSp>
    <xdr:clientData/>
  </xdr:twoCellAnchor>
  <xdr:twoCellAnchor>
    <xdr:from>
      <xdr:col>1</xdr:col>
      <xdr:colOff>75115</xdr:colOff>
      <xdr:row>9</xdr:row>
      <xdr:rowOff>88703</xdr:rowOff>
    </xdr:from>
    <xdr:to>
      <xdr:col>4</xdr:col>
      <xdr:colOff>521852</xdr:colOff>
      <xdr:row>13</xdr:row>
      <xdr:rowOff>30309</xdr:rowOff>
    </xdr:to>
    <xdr:sp macro="" textlink="">
      <xdr:nvSpPr>
        <xdr:cNvPr id="43" name="Rectangle 42"/>
        <xdr:cNvSpPr>
          <a:spLocks/>
        </xdr:cNvSpPr>
      </xdr:nvSpPr>
      <xdr:spPr bwMode="auto">
        <a:xfrm>
          <a:off x="103690" y="1955603"/>
          <a:ext cx="2318400" cy="665506"/>
        </a:xfrm>
        <a:prstGeom prst="rect">
          <a:avLst/>
        </a:prstGeom>
        <a:solidFill>
          <a:schemeClr val="bg1"/>
        </a:solidFill>
        <a:ln w="9525">
          <a:solidFill>
            <a:srgbClr val="05386C"/>
          </a:solidFill>
          <a:prstDash val="sysDash"/>
          <a:miter lim="800000"/>
          <a:headEnd/>
          <a:tailEnd/>
        </a:ln>
        <a:extLst/>
      </xdr:spPr>
      <xdr:txBody>
        <a:bodyPr rot="0" vert="horz" wrap="square" lIns="91440" tIns="45720" rIns="91440" bIns="45720" anchor="ctr" anchorCtr="0" upright="1">
          <a:noAutofit/>
        </a:bodyPr>
        <a:lstStyle/>
        <a:p>
          <a:pPr algn="ctr"/>
          <a:endParaRPr lang="en-IE" sz="1000">
            <a:solidFill>
              <a:schemeClr val="accent3">
                <a:lumMod val="75000"/>
              </a:schemeClr>
            </a:solidFill>
            <a:latin typeface="+mn-lt"/>
          </a:endParaRPr>
        </a:p>
        <a:p>
          <a:pPr algn="ctr"/>
          <a:endParaRPr lang="en-IE" sz="1000">
            <a:solidFill>
              <a:schemeClr val="accent3">
                <a:lumMod val="75000"/>
              </a:schemeClr>
            </a:solidFill>
            <a:latin typeface="+mn-lt"/>
          </a:endParaRPr>
        </a:p>
        <a:p>
          <a:pPr algn="ctr"/>
          <a:r>
            <a:rPr lang="en-IE" sz="1000" b="1">
              <a:solidFill>
                <a:srgbClr val="05386C"/>
              </a:solidFill>
              <a:latin typeface="+mn-lt"/>
            </a:rPr>
            <a:t>Main residential circumstances</a:t>
          </a:r>
        </a:p>
        <a:p>
          <a:pPr algn="ctr"/>
          <a:endParaRPr lang="en-IE" sz="1000" b="1">
            <a:solidFill>
              <a:schemeClr val="accent3">
                <a:lumMod val="75000"/>
              </a:schemeClr>
            </a:solidFill>
            <a:latin typeface="+mn-lt"/>
          </a:endParaRPr>
        </a:p>
        <a:p>
          <a:pPr algn="ctr">
            <a:lnSpc>
              <a:spcPts val="1100"/>
            </a:lnSpc>
          </a:pPr>
          <a:endParaRPr lang="en-IE" sz="1000">
            <a:solidFill>
              <a:schemeClr val="accent3">
                <a:lumMod val="75000"/>
              </a:schemeClr>
            </a:solidFill>
            <a:latin typeface="+mn-lt"/>
          </a:endParaRPr>
        </a:p>
      </xdr:txBody>
    </xdr:sp>
    <xdr:clientData/>
  </xdr:twoCellAnchor>
  <xdr:twoCellAnchor>
    <xdr:from>
      <xdr:col>5</xdr:col>
      <xdr:colOff>18641</xdr:colOff>
      <xdr:row>13</xdr:row>
      <xdr:rowOff>0</xdr:rowOff>
    </xdr:from>
    <xdr:to>
      <xdr:col>7</xdr:col>
      <xdr:colOff>184175</xdr:colOff>
      <xdr:row>22</xdr:row>
      <xdr:rowOff>66840</xdr:rowOff>
    </xdr:to>
    <xdr:sp macro="" textlink="">
      <xdr:nvSpPr>
        <xdr:cNvPr id="15" name="Text Box 7"/>
        <xdr:cNvSpPr txBox="1"/>
      </xdr:nvSpPr>
      <xdr:spPr>
        <a:xfrm>
          <a:off x="2542766" y="2590800"/>
          <a:ext cx="1718109" cy="1714665"/>
        </a:xfrm>
        <a:prstGeom prst="rect">
          <a:avLst/>
        </a:prstGeom>
        <a:solidFill>
          <a:srgbClr val="AFA3A0"/>
        </a:solidFill>
        <a:ln>
          <a:noFill/>
        </a:ln>
        <a:effectLst/>
        <a:extLst>
          <a:ext uri="{FAA26D3D-D897-4be2-8F04-BA451C77F1D7}"/>
          <a:ext uri="{C572A759-6A51-4108-AA02-DFA0A04FC94B}"/>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108000" tIns="108000" rIns="108000" bIns="108000" numCol="1" spcCol="0" rtlCol="0" fromWordArt="0" anchor="t" anchorCtr="0" forceAA="0" compatLnSpc="1">
          <a:prstTxWarp prst="textNoShape">
            <a:avLst/>
          </a:prstTxWarp>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IE" sz="1000" b="0" i="0" u="sng" strike="noStrike" kern="0" cap="none" spc="0" normalizeH="0" baseline="0" noProof="0">
            <a:ln>
              <a:noFill/>
            </a:ln>
            <a:solidFill>
              <a:prstClr val="white"/>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IE" sz="1000" b="0" i="0" u="sng" strike="noStrike" kern="0" cap="none" spc="0" normalizeH="0" baseline="0" noProof="0">
              <a:ln>
                <a:noFill/>
              </a:ln>
              <a:solidFill>
                <a:prstClr val="white"/>
              </a:solidFill>
              <a:effectLst/>
              <a:uLnTx/>
              <a:uFillTx/>
              <a:latin typeface="+mn-lt"/>
              <a:ea typeface="+mn-ea"/>
              <a:cs typeface="+mn-cs"/>
            </a:rPr>
            <a:t>                                n        %__</a:t>
          </a:r>
        </a:p>
        <a:p>
          <a:pPr>
            <a:spcAft>
              <a:spcPts val="0"/>
            </a:spcAft>
            <a:tabLst>
              <a:tab pos="900430" algn="l"/>
            </a:tabLst>
          </a:pPr>
          <a:endParaRPr lang="en-GB" sz="1000" b="0">
            <a:solidFill>
              <a:srgbClr val="FFFFFF"/>
            </a:solidFill>
            <a:effectLst/>
            <a:latin typeface="+mn-lt"/>
            <a:ea typeface="Calibri"/>
          </a:endParaRPr>
        </a:p>
        <a:p>
          <a:pPr>
            <a:spcAft>
              <a:spcPts val="0"/>
            </a:spcAft>
            <a:tabLst>
              <a:tab pos="900430" algn="l"/>
            </a:tabLst>
          </a:pPr>
          <a:r>
            <a:rPr lang="en-GB" sz="1000" b="0">
              <a:solidFill>
                <a:srgbClr val="FFFFFF"/>
              </a:solidFill>
              <a:effectLst/>
              <a:latin typeface="+mn-lt"/>
              <a:ea typeface="Calibri"/>
            </a:rPr>
            <a:t>Health</a:t>
          </a:r>
          <a:r>
            <a:rPr lang="en-GB" sz="1000" b="0" baseline="0">
              <a:solidFill>
                <a:srgbClr val="FFFFFF"/>
              </a:solidFill>
              <a:effectLst/>
              <a:latin typeface="+mn-lt"/>
              <a:ea typeface="Calibri"/>
            </a:rPr>
            <a:t>                 </a:t>
          </a:r>
          <a:r>
            <a:rPr lang="en-GB" sz="1000" b="0">
              <a:solidFill>
                <a:srgbClr val="FFFFFF"/>
              </a:solidFill>
              <a:effectLst/>
              <a:latin typeface="+mn-lt"/>
              <a:ea typeface="Calibri"/>
            </a:rPr>
            <a:t>1,598 (17.6)</a:t>
          </a:r>
        </a:p>
        <a:p>
          <a:pPr>
            <a:spcAft>
              <a:spcPts val="0"/>
            </a:spcAft>
            <a:tabLst>
              <a:tab pos="900430" algn="l"/>
            </a:tabLst>
          </a:pPr>
          <a:r>
            <a:rPr lang="en-GB" sz="1000" b="0">
              <a:solidFill>
                <a:srgbClr val="FFFFFF"/>
              </a:solidFill>
              <a:effectLst/>
              <a:latin typeface="+mn-lt"/>
              <a:ea typeface="Calibri"/>
            </a:rPr>
            <a:t>Educatio</a:t>
          </a:r>
          <a:r>
            <a:rPr lang="en-GB" sz="1000" b="0" baseline="0">
              <a:solidFill>
                <a:srgbClr val="FFFFFF"/>
              </a:solidFill>
              <a:effectLst/>
              <a:latin typeface="+mn-lt"/>
              <a:ea typeface="Calibri"/>
            </a:rPr>
            <a:t>n           </a:t>
          </a:r>
          <a:r>
            <a:rPr lang="en-GB" sz="1000" b="0">
              <a:solidFill>
                <a:srgbClr val="FFFFFF"/>
              </a:solidFill>
              <a:effectLst/>
              <a:latin typeface="+mn-lt"/>
              <a:ea typeface="Calibri"/>
            </a:rPr>
            <a:t>7,416 (81.8)</a:t>
          </a:r>
        </a:p>
        <a:p>
          <a:pPr>
            <a:spcAft>
              <a:spcPts val="0"/>
            </a:spcAft>
            <a:tabLst>
              <a:tab pos="900430" algn="l"/>
            </a:tabLst>
          </a:pPr>
          <a:r>
            <a:rPr lang="en-GB" sz="1000" b="0">
              <a:solidFill>
                <a:srgbClr val="FFFFFF"/>
              </a:solidFill>
              <a:effectLst/>
              <a:latin typeface="+mn-lt"/>
              <a:ea typeface="Calibri"/>
            </a:rPr>
            <a:t>Employment     </a:t>
          </a:r>
          <a:r>
            <a:rPr lang="en-GB" sz="1000" b="0" baseline="0">
              <a:solidFill>
                <a:srgbClr val="FFFFFF"/>
              </a:solidFill>
              <a:effectLst/>
              <a:latin typeface="+mn-lt"/>
              <a:ea typeface="Calibri"/>
            </a:rPr>
            <a:t> </a:t>
          </a:r>
          <a:r>
            <a:rPr lang="en-GB" sz="1000" b="0">
              <a:solidFill>
                <a:srgbClr val="FFFFFF"/>
              </a:solidFill>
              <a:effectLst/>
              <a:latin typeface="+mn-lt"/>
              <a:ea typeface="Calibri"/>
            </a:rPr>
            <a:t>0	         (0.0)</a:t>
          </a:r>
        </a:p>
        <a:p>
          <a:pPr>
            <a:spcAft>
              <a:spcPts val="0"/>
            </a:spcAft>
            <a:tabLst>
              <a:tab pos="900430" algn="l"/>
            </a:tabLst>
          </a:pPr>
          <a:r>
            <a:rPr lang="en-GB" sz="1000" b="0">
              <a:solidFill>
                <a:srgbClr val="FFFFFF"/>
              </a:solidFill>
              <a:effectLst/>
              <a:latin typeface="+mn-lt"/>
              <a:ea typeface="Calibri"/>
            </a:rPr>
            <a:t>Generic</a:t>
          </a:r>
          <a:r>
            <a:rPr lang="en-GB" sz="1000" b="0" baseline="0">
              <a:solidFill>
                <a:srgbClr val="FFFFFF"/>
              </a:solidFill>
              <a:effectLst/>
              <a:latin typeface="+mn-lt"/>
              <a:ea typeface="Calibri"/>
            </a:rPr>
            <a:t>               </a:t>
          </a:r>
          <a:r>
            <a:rPr lang="en-GB" sz="1000" b="0">
              <a:solidFill>
                <a:srgbClr val="FFFFFF"/>
              </a:solidFill>
              <a:effectLst/>
              <a:latin typeface="+mn-lt"/>
              <a:ea typeface="Calibri"/>
            </a:rPr>
            <a:t>5	         (0.1)</a:t>
          </a:r>
        </a:p>
        <a:p>
          <a:pPr>
            <a:spcAft>
              <a:spcPts val="0"/>
            </a:spcAft>
            <a:tabLst>
              <a:tab pos="900430" algn="l"/>
            </a:tabLst>
          </a:pPr>
          <a:r>
            <a:rPr lang="en-GB" sz="1000" b="0">
              <a:solidFill>
                <a:srgbClr val="FFFFFF"/>
              </a:solidFill>
              <a:effectLst/>
              <a:latin typeface="+mn-lt"/>
              <a:ea typeface="Calibri"/>
            </a:rPr>
            <a:t>No day service</a:t>
          </a:r>
          <a:r>
            <a:rPr lang="en-GB" sz="1000" b="0" baseline="0">
              <a:solidFill>
                <a:srgbClr val="FFFFFF"/>
              </a:solidFill>
              <a:effectLst/>
              <a:latin typeface="+mn-lt"/>
              <a:ea typeface="Calibri"/>
            </a:rPr>
            <a:t>  </a:t>
          </a:r>
          <a:r>
            <a:rPr lang="en-GB" sz="1000" b="0">
              <a:solidFill>
                <a:srgbClr val="FFFFFF"/>
              </a:solidFill>
              <a:effectLst/>
              <a:latin typeface="+mn-lt"/>
              <a:ea typeface="Calibri"/>
            </a:rPr>
            <a:t>47        (0.5)</a:t>
          </a:r>
          <a:endParaRPr lang="en-IE" sz="1000" b="0">
            <a:effectLst/>
            <a:latin typeface="+mn-lt"/>
            <a:ea typeface="Calibri"/>
          </a:endParaRPr>
        </a:p>
      </xdr:txBody>
    </xdr:sp>
    <xdr:clientData/>
  </xdr:twoCellAnchor>
  <xdr:twoCellAnchor>
    <xdr:from>
      <xdr:col>1</xdr:col>
      <xdr:colOff>69883</xdr:colOff>
      <xdr:row>13</xdr:row>
      <xdr:rowOff>0</xdr:rowOff>
    </xdr:from>
    <xdr:to>
      <xdr:col>4</xdr:col>
      <xdr:colOff>527084</xdr:colOff>
      <xdr:row>22</xdr:row>
      <xdr:rowOff>66840</xdr:rowOff>
    </xdr:to>
    <xdr:sp macro="" textlink="">
      <xdr:nvSpPr>
        <xdr:cNvPr id="13" name="Text Box 19"/>
        <xdr:cNvSpPr txBox="1"/>
      </xdr:nvSpPr>
      <xdr:spPr>
        <a:xfrm>
          <a:off x="98458" y="2590800"/>
          <a:ext cx="2328864" cy="1714665"/>
        </a:xfrm>
        <a:prstGeom prst="rect">
          <a:avLst/>
        </a:prstGeom>
        <a:solidFill>
          <a:srgbClr val="19277C"/>
        </a:solidFill>
        <a:ln>
          <a:noFill/>
        </a:ln>
        <a:effectLst/>
        <a:extLst>
          <a:ext uri="{FAA26D3D-D897-4be2-8F04-BA451C77F1D7}"/>
          <a:ext uri="{C572A759-6A51-4108-AA02-DFA0A04FC94B}"/>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108000" tIns="108000" rIns="108000" bIns="108000" numCol="1" spcCol="0" rtlCol="0" fromWordArt="0" anchor="ctr" anchorCtr="0" forceAA="0" compatLnSpc="1">
          <a:prstTxWarp prst="textNoShape">
            <a:avLst/>
          </a:prstTxWarp>
          <a:noAutofit/>
        </a:bodyPr>
        <a:lstStyle/>
        <a:p>
          <a:pPr>
            <a:spcAft>
              <a:spcPts val="0"/>
            </a:spcAft>
            <a:tabLst>
              <a:tab pos="810260" algn="l"/>
            </a:tabLst>
          </a:pPr>
          <a:endParaRPr lang="en-IE" sz="1000" b="0">
            <a:effectLst/>
            <a:latin typeface="+mn-lt"/>
            <a:ea typeface="Calibri"/>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IE" sz="1000" b="0" i="0" u="sng" strike="noStrike" kern="0" cap="none" spc="0" normalizeH="0" baseline="0" noProof="0">
              <a:ln>
                <a:noFill/>
              </a:ln>
              <a:solidFill>
                <a:prstClr val="white"/>
              </a:solidFill>
              <a:effectLst/>
              <a:uLnTx/>
              <a:uFillTx/>
              <a:latin typeface="+mn-lt"/>
              <a:ea typeface="+mn-ea"/>
              <a:cs typeface="+mn-cs"/>
            </a:rPr>
            <a:t>                                                 n           %___</a:t>
          </a:r>
        </a:p>
        <a:p>
          <a:pPr>
            <a:spcAft>
              <a:spcPts val="0"/>
            </a:spcAft>
            <a:tabLst>
              <a:tab pos="810260" algn="l"/>
            </a:tabLst>
          </a:pPr>
          <a:endParaRPr lang="en-US" sz="1000" b="0">
            <a:solidFill>
              <a:srgbClr val="FFFFFF"/>
            </a:solidFill>
            <a:effectLst/>
            <a:latin typeface="+mn-lt"/>
            <a:ea typeface="Calibri"/>
          </a:endParaRPr>
        </a:p>
        <a:p>
          <a:pPr>
            <a:spcAft>
              <a:spcPts val="0"/>
            </a:spcAft>
            <a:tabLst>
              <a:tab pos="810260" algn="l"/>
            </a:tabLst>
          </a:pPr>
          <a:r>
            <a:rPr lang="en-US" sz="1000" b="0">
              <a:solidFill>
                <a:srgbClr val="FFFFFF"/>
              </a:solidFill>
              <a:effectLst/>
              <a:latin typeface="+mn-lt"/>
              <a:ea typeface="Calibri"/>
            </a:rPr>
            <a:t>Home setting		       </a:t>
          </a:r>
          <a:r>
            <a:rPr lang="en-US" sz="1000" b="0" baseline="0">
              <a:solidFill>
                <a:srgbClr val="FFFFFF"/>
              </a:solidFill>
              <a:effectLst/>
              <a:latin typeface="+mn-lt"/>
              <a:ea typeface="Calibri"/>
            </a:rPr>
            <a:t>          </a:t>
          </a:r>
          <a:r>
            <a:rPr lang="en-US" sz="1000" b="0">
              <a:solidFill>
                <a:srgbClr val="FFFFFF"/>
              </a:solidFill>
              <a:effectLst/>
              <a:latin typeface="+mn-lt"/>
              <a:ea typeface="Calibri"/>
            </a:rPr>
            <a:t>8,963 (98.9) </a:t>
          </a:r>
        </a:p>
        <a:p>
          <a:pPr>
            <a:spcAft>
              <a:spcPts val="0"/>
            </a:spcAft>
            <a:tabLst>
              <a:tab pos="810260" algn="l"/>
            </a:tabLst>
          </a:pPr>
          <a:r>
            <a:rPr lang="en-US" sz="1000" b="0">
              <a:solidFill>
                <a:srgbClr val="FFFFFF"/>
              </a:solidFill>
              <a:effectLst/>
              <a:latin typeface="+mn-lt"/>
              <a:ea typeface="Calibri"/>
            </a:rPr>
            <a:t>Independent setting</a:t>
          </a:r>
          <a:r>
            <a:rPr lang="en-US" sz="1000" b="0" baseline="0">
              <a:solidFill>
                <a:srgbClr val="FFFFFF"/>
              </a:solidFill>
              <a:effectLst/>
              <a:latin typeface="+mn-lt"/>
              <a:ea typeface="Calibri"/>
            </a:rPr>
            <a:t>             </a:t>
          </a:r>
          <a:r>
            <a:rPr lang="en-US" sz="1000" b="0">
              <a:solidFill>
                <a:srgbClr val="FFFFFF"/>
              </a:solidFill>
              <a:effectLst/>
              <a:latin typeface="+mn-lt"/>
              <a:ea typeface="Calibri"/>
            </a:rPr>
            <a:t>0</a:t>
          </a:r>
          <a:r>
            <a:rPr lang="en-US" sz="1000" b="0" baseline="0">
              <a:solidFill>
                <a:srgbClr val="FFFFFF"/>
              </a:solidFill>
              <a:effectLst/>
              <a:latin typeface="+mn-lt"/>
              <a:ea typeface="Calibri"/>
            </a:rPr>
            <a:t>          (</a:t>
          </a:r>
          <a:r>
            <a:rPr lang="en-US" sz="1000" b="0">
              <a:solidFill>
                <a:srgbClr val="FFFFFF"/>
              </a:solidFill>
              <a:effectLst/>
              <a:latin typeface="+mn-lt"/>
              <a:ea typeface="Calibri"/>
            </a:rPr>
            <a:t>0.0)</a:t>
          </a:r>
        </a:p>
        <a:p>
          <a:pPr>
            <a:spcAft>
              <a:spcPts val="0"/>
            </a:spcAft>
            <a:tabLst>
              <a:tab pos="810260" algn="l"/>
            </a:tabLst>
          </a:pPr>
          <a:r>
            <a:rPr lang="en-US" sz="1000" b="0">
              <a:solidFill>
                <a:srgbClr val="FFFFFF"/>
              </a:solidFill>
              <a:effectLst/>
              <a:latin typeface="+mn-lt"/>
              <a:ea typeface="Calibri"/>
            </a:rPr>
            <a:t>Community group homes</a:t>
          </a:r>
          <a:r>
            <a:rPr lang="en-US" sz="1000" b="0" baseline="0">
              <a:solidFill>
                <a:srgbClr val="FFFFFF"/>
              </a:solidFill>
              <a:effectLst/>
              <a:latin typeface="+mn-lt"/>
              <a:ea typeface="Calibri"/>
            </a:rPr>
            <a:t>   </a:t>
          </a:r>
          <a:r>
            <a:rPr lang="en-US" sz="1000" b="0">
              <a:solidFill>
                <a:srgbClr val="FFFFFF"/>
              </a:solidFill>
              <a:effectLst/>
              <a:latin typeface="+mn-lt"/>
              <a:ea typeface="Calibri"/>
            </a:rPr>
            <a:t>53         (0.6)</a:t>
          </a:r>
        </a:p>
        <a:p>
          <a:pPr>
            <a:spcAft>
              <a:spcPts val="0"/>
            </a:spcAft>
            <a:tabLst>
              <a:tab pos="810260" algn="l"/>
            </a:tabLst>
          </a:pPr>
          <a:r>
            <a:rPr lang="en-US" sz="1000" b="0">
              <a:solidFill>
                <a:srgbClr val="FFFFFF"/>
              </a:solidFill>
              <a:effectLst/>
              <a:latin typeface="+mn-lt"/>
              <a:ea typeface="Calibri"/>
            </a:rPr>
            <a:t>Residential</a:t>
          </a:r>
          <a:r>
            <a:rPr lang="en-US" sz="1000" b="0" baseline="0">
              <a:solidFill>
                <a:srgbClr val="FFFFFF"/>
              </a:solidFill>
              <a:effectLst/>
              <a:latin typeface="+mn-lt"/>
              <a:ea typeface="Calibri"/>
            </a:rPr>
            <a:t> centres               21        (0.2)</a:t>
          </a:r>
        </a:p>
        <a:p>
          <a:pPr>
            <a:spcAft>
              <a:spcPts val="0"/>
            </a:spcAft>
            <a:tabLst>
              <a:tab pos="810260" algn="l"/>
            </a:tabLst>
          </a:pPr>
          <a:r>
            <a:rPr lang="en-US" sz="1000" b="0" baseline="0">
              <a:solidFill>
                <a:srgbClr val="FFFFFF"/>
              </a:solidFill>
              <a:effectLst/>
              <a:latin typeface="+mn-lt"/>
              <a:ea typeface="Calibri"/>
            </a:rPr>
            <a:t>Other full time service         28        (0.3)</a:t>
          </a:r>
        </a:p>
        <a:p>
          <a:pPr>
            <a:spcAft>
              <a:spcPts val="0"/>
            </a:spcAft>
            <a:tabLst>
              <a:tab pos="810260" algn="l"/>
            </a:tabLst>
          </a:pPr>
          <a:r>
            <a:rPr lang="en-US" sz="1000" b="0" baseline="0">
              <a:solidFill>
                <a:srgbClr val="FFFFFF"/>
              </a:solidFill>
              <a:effectLst/>
              <a:latin typeface="+mn-lt"/>
              <a:ea typeface="Calibri"/>
            </a:rPr>
            <a:t>No fixed abode		                  0          (0.0)</a:t>
          </a:r>
        </a:p>
        <a:p>
          <a:pPr>
            <a:spcAft>
              <a:spcPts val="0"/>
            </a:spcAft>
            <a:tabLst>
              <a:tab pos="810260" algn="l"/>
            </a:tabLst>
          </a:pPr>
          <a:r>
            <a:rPr lang="en-US" sz="1000" b="0" baseline="0">
              <a:solidFill>
                <a:srgbClr val="FFFFFF"/>
              </a:solidFill>
              <a:effectLst/>
              <a:latin typeface="+mn-lt"/>
              <a:ea typeface="Calibri"/>
            </a:rPr>
            <a:t>Insufficient information       1          (0.0)</a:t>
          </a:r>
          <a:r>
            <a:rPr lang="en-US" sz="1050" b="0">
              <a:solidFill>
                <a:srgbClr val="FFFFFF"/>
              </a:solidFill>
              <a:effectLst/>
              <a:latin typeface="+mn-lt"/>
              <a:ea typeface="Calibri"/>
            </a:rPr>
            <a:t>	</a:t>
          </a:r>
          <a:endParaRPr lang="en-IE" sz="1050" b="0">
            <a:effectLst/>
            <a:latin typeface="+mn-lt"/>
            <a:ea typeface="Calibri"/>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47625</xdr:rowOff>
    </xdr:from>
    <xdr:to>
      <xdr:col>14</xdr:col>
      <xdr:colOff>828675</xdr:colOff>
      <xdr:row>16</xdr:row>
      <xdr:rowOff>95250</xdr:rowOff>
    </xdr:to>
    <xdr:graphicFrame macro="">
      <xdr:nvGraphicFramePr>
        <xdr:cNvPr id="1433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1659474</xdr:colOff>
      <xdr:row>4</xdr:row>
      <xdr:rowOff>173935</xdr:rowOff>
    </xdr:from>
    <xdr:to>
      <xdr:col>3</xdr:col>
      <xdr:colOff>94644</xdr:colOff>
      <xdr:row>9</xdr:row>
      <xdr:rowOff>115553</xdr:rowOff>
    </xdr:to>
    <xdr:sp macro="" textlink="">
      <xdr:nvSpPr>
        <xdr:cNvPr id="44" name="Rectangle 43"/>
        <xdr:cNvSpPr>
          <a:spLocks/>
        </xdr:cNvSpPr>
      </xdr:nvSpPr>
      <xdr:spPr bwMode="auto">
        <a:xfrm>
          <a:off x="2183581" y="1210998"/>
          <a:ext cx="1598400" cy="889472"/>
        </a:xfrm>
        <a:prstGeom prst="rect">
          <a:avLst/>
        </a:prstGeom>
        <a:solidFill>
          <a:sysClr val="window" lastClr="FFFFFF"/>
        </a:solidFill>
        <a:ln w="9525">
          <a:solidFill>
            <a:srgbClr val="C4BAB6"/>
          </a:solidFill>
          <a:prstDash val="sysDash"/>
          <a:miter lim="800000"/>
          <a:headEnd/>
          <a:tailEnd/>
        </a:ln>
        <a:extLst/>
      </xdr:spPr>
      <xdr:txBody>
        <a:bodyPr rot="0" vert="horz" wrap="square" lIns="91440" tIns="45720" rIns="91440" bIns="45720" anchor="ctr" anchorCtr="0" upright="1">
          <a:noAutofit/>
        </a:bodyPr>
        <a:lstStyle/>
        <a:p>
          <a:pPr algn="ctr"/>
          <a:r>
            <a:rPr lang="en-IE" sz="1000">
              <a:solidFill>
                <a:schemeClr val="bg1">
                  <a:lumMod val="50000"/>
                </a:schemeClr>
              </a:solidFill>
              <a:latin typeface="+mn-lt"/>
            </a:rPr>
            <a:t>Number of services/supports required to be changed or upgraded </a:t>
          </a:r>
        </a:p>
        <a:p>
          <a:pPr algn="ctr"/>
          <a:r>
            <a:rPr lang="en-IE" sz="1000" b="1">
              <a:solidFill>
                <a:schemeClr val="bg1">
                  <a:lumMod val="50000"/>
                </a:schemeClr>
              </a:solidFill>
              <a:latin typeface="+mn-lt"/>
            </a:rPr>
            <a:t>13,410</a:t>
          </a:r>
        </a:p>
      </xdr:txBody>
    </xdr:sp>
    <xdr:clientData/>
  </xdr:twoCellAnchor>
  <xdr:twoCellAnchor>
    <xdr:from>
      <xdr:col>0</xdr:col>
      <xdr:colOff>223630</xdr:colOff>
      <xdr:row>1</xdr:row>
      <xdr:rowOff>0</xdr:rowOff>
    </xdr:from>
    <xdr:to>
      <xdr:col>9</xdr:col>
      <xdr:colOff>107674</xdr:colOff>
      <xdr:row>3</xdr:row>
      <xdr:rowOff>118441</xdr:rowOff>
    </xdr:to>
    <xdr:sp macro="" textlink="">
      <xdr:nvSpPr>
        <xdr:cNvPr id="42" name="Text Box 14"/>
        <xdr:cNvSpPr txBox="1"/>
      </xdr:nvSpPr>
      <xdr:spPr>
        <a:xfrm>
          <a:off x="223630" y="190500"/>
          <a:ext cx="7147892" cy="590550"/>
        </a:xfrm>
        <a:prstGeom prst="rect">
          <a:avLst/>
        </a:prstGeom>
        <a:noFill/>
        <a:ln w="25400">
          <a:solidFill>
            <a:srgbClr val="9E9691"/>
          </a:solidFill>
        </a:ln>
        <a:effectLst/>
        <a:extLst>
          <a:ext uri="{FAA26D3D-D897-4be2-8F04-BA451C77F1D7}"/>
          <a:ext uri="{C572A759-6A51-4108-AA02-DFA0A04FC94B}"/>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108000" tIns="108000" rIns="108000" bIns="108000" numCol="1" spcCol="0" rtlCol="0" fromWordArt="0" anchor="ctr" anchorCtr="0" forceAA="0" compatLnSpc="1">
          <a:prstTxWarp prst="textNoShape">
            <a:avLst/>
          </a:prstTxWarp>
          <a:noAutofit/>
        </a:bodyPr>
        <a:lstStyle/>
        <a:p>
          <a:pPr algn="ctr">
            <a:spcAft>
              <a:spcPts val="0"/>
            </a:spcAft>
          </a:pPr>
          <a:r>
            <a:rPr lang="en-US" sz="1200" b="1">
              <a:solidFill>
                <a:srgbClr val="213B90"/>
              </a:solidFill>
              <a:effectLst/>
              <a:latin typeface="+mn-lt"/>
              <a:ea typeface="Calibri"/>
              <a:cs typeface="Arial"/>
            </a:rPr>
            <a:t>Number of people registered on the NIDD in 2015</a:t>
          </a:r>
          <a:endParaRPr lang="en-IE" sz="1200">
            <a:effectLst/>
            <a:latin typeface="+mn-lt"/>
            <a:ea typeface="Calibri"/>
          </a:endParaRPr>
        </a:p>
        <a:p>
          <a:pPr algn="ctr">
            <a:spcAft>
              <a:spcPts val="0"/>
            </a:spcAft>
          </a:pPr>
          <a:r>
            <a:rPr lang="en-US" sz="1200" b="1">
              <a:solidFill>
                <a:srgbClr val="213B90"/>
              </a:solidFill>
              <a:effectLst/>
              <a:latin typeface="+mn-lt"/>
              <a:ea typeface="Calibri"/>
              <a:cs typeface="Arial"/>
            </a:rPr>
            <a:t>28,108</a:t>
          </a:r>
          <a:endParaRPr lang="en-IE" sz="1200">
            <a:effectLst/>
            <a:latin typeface="+mn-lt"/>
            <a:ea typeface="Calibri"/>
          </a:endParaRPr>
        </a:p>
      </xdr:txBody>
    </xdr:sp>
    <xdr:clientData/>
  </xdr:twoCellAnchor>
  <xdr:twoCellAnchor>
    <xdr:from>
      <xdr:col>0</xdr:col>
      <xdr:colOff>222419</xdr:colOff>
      <xdr:row>4</xdr:row>
      <xdr:rowOff>173934</xdr:rowOff>
    </xdr:from>
    <xdr:to>
      <xdr:col>1</xdr:col>
      <xdr:colOff>1397512</xdr:colOff>
      <xdr:row>9</xdr:row>
      <xdr:rowOff>115552</xdr:rowOff>
    </xdr:to>
    <xdr:sp macro="" textlink="">
      <xdr:nvSpPr>
        <xdr:cNvPr id="43" name="Rectangle 42"/>
        <xdr:cNvSpPr>
          <a:spLocks/>
        </xdr:cNvSpPr>
      </xdr:nvSpPr>
      <xdr:spPr bwMode="auto">
        <a:xfrm>
          <a:off x="222419" y="1210997"/>
          <a:ext cx="1699200" cy="889472"/>
        </a:xfrm>
        <a:prstGeom prst="rect">
          <a:avLst/>
        </a:prstGeom>
        <a:solidFill>
          <a:sysClr val="window" lastClr="FFFFFF"/>
        </a:solidFill>
        <a:ln w="9525" cmpd="sng">
          <a:solidFill>
            <a:srgbClr val="E64285"/>
          </a:solidFill>
          <a:prstDash val="sysDash"/>
          <a:miter lim="800000"/>
          <a:headEnd/>
          <a:tailEnd/>
        </a:ln>
        <a:extLst/>
      </xdr:spPr>
      <xdr:txBody>
        <a:bodyPr rot="0" vert="horz" wrap="square" lIns="91440" tIns="45720" rIns="91440" bIns="45720" anchor="ctr" anchorCtr="0" upright="1">
          <a:noAutofit/>
        </a:bodyPr>
        <a:lstStyle/>
        <a:p>
          <a:pPr algn="ctr">
            <a:lnSpc>
              <a:spcPts val="1100"/>
            </a:lnSpc>
          </a:pPr>
          <a:r>
            <a:rPr lang="en-IE" sz="1000">
              <a:solidFill>
                <a:srgbClr val="E64285"/>
              </a:solidFill>
              <a:latin typeface="+mn-lt"/>
            </a:rPr>
            <a:t>Number of new services/supports required to meet service need</a:t>
          </a:r>
        </a:p>
        <a:p>
          <a:pPr algn="ctr"/>
          <a:r>
            <a:rPr lang="en-IE" sz="1000" b="1">
              <a:solidFill>
                <a:srgbClr val="E64285"/>
              </a:solidFill>
              <a:latin typeface="+mn-lt"/>
            </a:rPr>
            <a:t>4,473</a:t>
          </a:r>
        </a:p>
      </xdr:txBody>
    </xdr:sp>
    <xdr:clientData/>
  </xdr:twoCellAnchor>
  <xdr:twoCellAnchor>
    <xdr:from>
      <xdr:col>3</xdr:col>
      <xdr:colOff>339125</xdr:colOff>
      <xdr:row>4</xdr:row>
      <xdr:rowOff>182219</xdr:rowOff>
    </xdr:from>
    <xdr:to>
      <xdr:col>6</xdr:col>
      <xdr:colOff>124699</xdr:colOff>
      <xdr:row>9</xdr:row>
      <xdr:rowOff>123837</xdr:rowOff>
    </xdr:to>
    <xdr:sp macro="" textlink="">
      <xdr:nvSpPr>
        <xdr:cNvPr id="45" name="Rectangle 44"/>
        <xdr:cNvSpPr>
          <a:spLocks/>
        </xdr:cNvSpPr>
      </xdr:nvSpPr>
      <xdr:spPr bwMode="auto">
        <a:xfrm>
          <a:off x="4026462" y="1219282"/>
          <a:ext cx="1658978" cy="889472"/>
        </a:xfrm>
        <a:prstGeom prst="rect">
          <a:avLst/>
        </a:prstGeom>
        <a:solidFill>
          <a:sysClr val="window" lastClr="FFFFFF"/>
        </a:solidFill>
        <a:ln w="9525">
          <a:solidFill>
            <a:srgbClr val="05386C"/>
          </a:solidFill>
          <a:prstDash val="sysDash"/>
          <a:miter lim="800000"/>
          <a:headEnd/>
          <a:tailEnd/>
        </a:ln>
        <a:extLst/>
      </xdr:spPr>
      <xdr:txBody>
        <a:bodyPr rot="0" vert="horz" wrap="square" lIns="91440" tIns="45720" rIns="91440" bIns="45720" anchor="t" anchorCtr="0" upright="1">
          <a:noAutofit/>
        </a:bodyPr>
        <a:lstStyle/>
        <a:p>
          <a:pPr algn="ctr"/>
          <a:endParaRPr lang="en-IE" sz="1000">
            <a:solidFill>
              <a:schemeClr val="accent3">
                <a:lumMod val="75000"/>
              </a:schemeClr>
            </a:solidFill>
            <a:latin typeface="+mn-lt"/>
          </a:endParaRPr>
        </a:p>
        <a:p>
          <a:pPr algn="ctr"/>
          <a:r>
            <a:rPr lang="en-IE" sz="1000">
              <a:solidFill>
                <a:srgbClr val="05386C"/>
              </a:solidFill>
              <a:latin typeface="+mn-lt"/>
            </a:rPr>
            <a:t>Numbers accomodated in psychiatric hospitals who  require services </a:t>
          </a:r>
        </a:p>
        <a:p>
          <a:pPr algn="ctr"/>
          <a:r>
            <a:rPr lang="en-IE" sz="1000" b="1">
              <a:solidFill>
                <a:srgbClr val="05386C"/>
              </a:solidFill>
              <a:latin typeface="+mn-lt"/>
            </a:rPr>
            <a:t>81</a:t>
          </a:r>
        </a:p>
        <a:p>
          <a:pPr algn="ctr"/>
          <a:endParaRPr lang="en-IE" sz="1000" b="1">
            <a:solidFill>
              <a:schemeClr val="accent3">
                <a:lumMod val="75000"/>
              </a:schemeClr>
            </a:solidFill>
            <a:latin typeface="+mn-lt"/>
          </a:endParaRPr>
        </a:p>
        <a:p>
          <a:pPr algn="ctr">
            <a:lnSpc>
              <a:spcPts val="1100"/>
            </a:lnSpc>
          </a:pPr>
          <a:endParaRPr lang="en-IE" sz="1000">
            <a:solidFill>
              <a:schemeClr val="accent3">
                <a:lumMod val="75000"/>
              </a:schemeClr>
            </a:solidFill>
            <a:latin typeface="+mn-lt"/>
          </a:endParaRPr>
        </a:p>
      </xdr:txBody>
    </xdr:sp>
    <xdr:clientData/>
  </xdr:twoCellAnchor>
  <xdr:twoCellAnchor>
    <xdr:from>
      <xdr:col>6</xdr:col>
      <xdr:colOff>347328</xdr:colOff>
      <xdr:row>4</xdr:row>
      <xdr:rowOff>182217</xdr:rowOff>
    </xdr:from>
    <xdr:to>
      <xdr:col>9</xdr:col>
      <xdr:colOff>158723</xdr:colOff>
      <xdr:row>9</xdr:row>
      <xdr:rowOff>126262</xdr:rowOff>
    </xdr:to>
    <xdr:sp macro="" textlink="">
      <xdr:nvSpPr>
        <xdr:cNvPr id="46" name="Rectangle 45"/>
        <xdr:cNvSpPr>
          <a:spLocks/>
        </xdr:cNvSpPr>
      </xdr:nvSpPr>
      <xdr:spPr bwMode="auto">
        <a:xfrm>
          <a:off x="5908069" y="1219280"/>
          <a:ext cx="1684800" cy="891899"/>
        </a:xfrm>
        <a:prstGeom prst="rect">
          <a:avLst/>
        </a:prstGeom>
        <a:solidFill>
          <a:sysClr val="window" lastClr="FFFFFF"/>
        </a:solidFill>
        <a:ln w="9525">
          <a:solidFill>
            <a:schemeClr val="accent5">
              <a:lumMod val="40000"/>
              <a:lumOff val="60000"/>
            </a:schemeClr>
          </a:solidFill>
          <a:prstDash val="sysDash"/>
          <a:miter lim="800000"/>
          <a:headEnd/>
          <a:tailEnd/>
        </a:ln>
        <a:extLst/>
      </xdr:spPr>
      <xdr:txBody>
        <a:bodyPr rot="0" vert="horz" wrap="square" lIns="91440" tIns="45720" rIns="91440" bIns="45720" anchor="ctr" anchorCtr="0" upright="1">
          <a:noAutofit/>
        </a:bodyPr>
        <a:lstStyle/>
        <a:p>
          <a:pPr algn="ctr">
            <a:lnSpc>
              <a:spcPts val="1100"/>
            </a:lnSpc>
          </a:pPr>
          <a:r>
            <a:rPr lang="en-IE" sz="1000">
              <a:solidFill>
                <a:schemeClr val="accent5">
                  <a:lumMod val="75000"/>
                </a:schemeClr>
              </a:solidFill>
              <a:latin typeface="+mn-lt"/>
            </a:rPr>
            <a:t>Numbers requiring enhanced and/or new multidisciplinary services</a:t>
          </a:r>
        </a:p>
        <a:p>
          <a:pPr algn="ctr"/>
          <a:r>
            <a:rPr lang="en-IE" sz="1000" b="1">
              <a:solidFill>
                <a:schemeClr val="accent5">
                  <a:lumMod val="75000"/>
                </a:schemeClr>
              </a:solidFill>
              <a:latin typeface="+mn-lt"/>
            </a:rPr>
            <a:t>19,954</a:t>
          </a:r>
        </a:p>
      </xdr:txBody>
    </xdr:sp>
    <xdr:clientData/>
  </xdr:twoCellAnchor>
  <xdr:twoCellAnchor>
    <xdr:from>
      <xdr:col>0</xdr:col>
      <xdr:colOff>215348</xdr:colOff>
      <xdr:row>9</xdr:row>
      <xdr:rowOff>113087</xdr:rowOff>
    </xdr:from>
    <xdr:to>
      <xdr:col>1</xdr:col>
      <xdr:colOff>1404584</xdr:colOff>
      <xdr:row>20</xdr:row>
      <xdr:rowOff>134980</xdr:rowOff>
    </xdr:to>
    <xdr:sp macro="" textlink="">
      <xdr:nvSpPr>
        <xdr:cNvPr id="47" name="Rectangle 46"/>
        <xdr:cNvSpPr>
          <a:spLocks/>
        </xdr:cNvSpPr>
      </xdr:nvSpPr>
      <xdr:spPr bwMode="auto">
        <a:xfrm>
          <a:off x="215348" y="2098004"/>
          <a:ext cx="1713343" cy="2070000"/>
        </a:xfrm>
        <a:prstGeom prst="rect">
          <a:avLst/>
        </a:prstGeom>
        <a:solidFill>
          <a:srgbClr val="E64285"/>
        </a:solidFill>
        <a:ln w="9525">
          <a:noFill/>
          <a:prstDash val="sysDash"/>
          <a:miter lim="800000"/>
          <a:headEnd/>
          <a:tailEnd/>
        </a:ln>
        <a:extLst/>
      </xdr:spPr>
      <xdr:txBody>
        <a:bodyPr rot="0" vert="horz" wrap="square" lIns="91440" tIns="45720" rIns="91440" bIns="45720" anchor="t" anchorCtr="0" upright="1">
          <a:noAutofit/>
        </a:bodyPr>
        <a:lstStyle/>
        <a:p>
          <a:pPr algn="ctr"/>
          <a:r>
            <a:rPr lang="en-IE" sz="1000" b="1">
              <a:solidFill>
                <a:schemeClr val="bg1"/>
              </a:solidFill>
              <a:latin typeface="+mn-lt"/>
            </a:rPr>
            <a:t>Type</a:t>
          </a:r>
          <a:r>
            <a:rPr lang="en-IE" sz="1000" b="1" baseline="0">
              <a:solidFill>
                <a:schemeClr val="bg1"/>
              </a:solidFill>
              <a:latin typeface="+mn-lt"/>
            </a:rPr>
            <a:t> of services required in the next  5 years </a:t>
          </a:r>
        </a:p>
        <a:p>
          <a:pPr algn="ctr"/>
          <a:r>
            <a:rPr lang="en-IE" sz="1000" b="1" baseline="0">
              <a:solidFill>
                <a:schemeClr val="bg1"/>
              </a:solidFill>
              <a:latin typeface="+mn-lt"/>
            </a:rPr>
            <a:t>(2016-2020)</a:t>
          </a:r>
        </a:p>
        <a:p>
          <a:pPr algn="l"/>
          <a:r>
            <a:rPr lang="en-IE" sz="1000" b="1" u="sng" baseline="0">
              <a:solidFill>
                <a:schemeClr val="bg1"/>
              </a:solidFill>
              <a:latin typeface="+mn-lt"/>
            </a:rPr>
            <a:t>                              n           %__</a:t>
          </a:r>
        </a:p>
        <a:p>
          <a:pPr algn="l"/>
          <a:r>
            <a:rPr lang="en-IE" sz="1000" u="none" baseline="0">
              <a:solidFill>
                <a:schemeClr val="bg1"/>
              </a:solidFill>
              <a:latin typeface="+mn-lt"/>
            </a:rPr>
            <a:t>Residential     2,167    (48.4)</a:t>
          </a:r>
        </a:p>
        <a:p>
          <a:pPr algn="l"/>
          <a:r>
            <a:rPr lang="en-IE" sz="1000" u="none" baseline="0">
              <a:solidFill>
                <a:schemeClr val="bg1"/>
              </a:solidFill>
              <a:latin typeface="+mn-lt"/>
            </a:rPr>
            <a:t>service</a:t>
          </a:r>
        </a:p>
        <a:p>
          <a:pPr algn="l"/>
          <a:endParaRPr lang="en-IE" sz="1000" u="none" baseline="0">
            <a:solidFill>
              <a:schemeClr val="bg1"/>
            </a:solidFill>
            <a:latin typeface="+mn-lt"/>
          </a:endParaRPr>
        </a:p>
        <a:p>
          <a:pPr marL="0" marR="0" indent="0" algn="l" defTabSz="914400" eaLnBrk="1" fontAlgn="auto" latinLnBrk="0" hangingPunct="1">
            <a:lnSpc>
              <a:spcPct val="100000"/>
            </a:lnSpc>
            <a:spcBef>
              <a:spcPts val="0"/>
            </a:spcBef>
            <a:spcAft>
              <a:spcPts val="0"/>
            </a:spcAft>
            <a:buClrTx/>
            <a:buSzTx/>
            <a:buFontTx/>
            <a:buNone/>
            <a:tabLst/>
            <a:defRPr/>
          </a:pPr>
          <a:r>
            <a:rPr lang="en-IE" sz="1000" u="none" baseline="0">
              <a:solidFill>
                <a:schemeClr val="bg1"/>
              </a:solidFill>
              <a:latin typeface="+mn-lt"/>
            </a:rPr>
            <a:t>Day service      </a:t>
          </a:r>
          <a:r>
            <a:rPr lang="en-IE" sz="1000" b="0" u="none" baseline="0">
              <a:solidFill>
                <a:schemeClr val="bg1"/>
              </a:solidFill>
              <a:latin typeface="+mn-lt"/>
              <a:ea typeface="+mn-ea"/>
              <a:cs typeface="+mn-cs"/>
            </a:rPr>
            <a:t>173      (3.9)</a:t>
          </a:r>
          <a:endParaRPr lang="en-GB" sz="1000" b="0" u="none" baseline="0">
            <a:solidFill>
              <a:schemeClr val="bg1"/>
            </a:solidFill>
            <a:latin typeface="+mn-lt"/>
            <a:ea typeface="+mn-ea"/>
            <a:cs typeface="+mn-cs"/>
          </a:endParaRPr>
        </a:p>
        <a:p>
          <a:pPr algn="l"/>
          <a:endParaRPr lang="en-IE" sz="1000" u="none" baseline="0">
            <a:solidFill>
              <a:schemeClr val="bg1"/>
            </a:solidFill>
            <a:latin typeface="+mn-lt"/>
          </a:endParaRPr>
        </a:p>
        <a:p>
          <a:pPr marL="0" marR="0" indent="0" algn="l" defTabSz="914400" eaLnBrk="1" fontAlgn="auto" latinLnBrk="0" hangingPunct="1">
            <a:lnSpc>
              <a:spcPct val="100000"/>
            </a:lnSpc>
            <a:spcBef>
              <a:spcPts val="0"/>
            </a:spcBef>
            <a:spcAft>
              <a:spcPts val="0"/>
            </a:spcAft>
            <a:buClrTx/>
            <a:buSzTx/>
            <a:buFontTx/>
            <a:buNone/>
            <a:tabLst/>
            <a:defRPr/>
          </a:pPr>
          <a:r>
            <a:rPr lang="en-IE" sz="1000" u="none" baseline="0">
              <a:solidFill>
                <a:schemeClr val="bg1"/>
              </a:solidFill>
              <a:latin typeface="+mn-lt"/>
              <a:ea typeface="+mn-ea"/>
              <a:cs typeface="+mn-cs"/>
            </a:rPr>
            <a:t>Residential</a:t>
          </a:r>
          <a:r>
            <a:rPr lang="en-IE" sz="1000" u="none" baseline="0">
              <a:solidFill>
                <a:schemeClr val="bg1"/>
              </a:solidFill>
              <a:latin typeface="+mn-lt"/>
            </a:rPr>
            <a:t>     </a:t>
          </a:r>
          <a:r>
            <a:rPr lang="en-IE" sz="1000" u="none" baseline="0">
              <a:solidFill>
                <a:schemeClr val="bg1"/>
              </a:solidFill>
              <a:latin typeface="+mn-lt"/>
              <a:ea typeface="+mn-ea"/>
              <a:cs typeface="+mn-cs"/>
            </a:rPr>
            <a:t>2,133    (47.7)</a:t>
          </a:r>
          <a:endParaRPr lang="en-GB" sz="1000" u="none" baseline="0">
            <a:solidFill>
              <a:schemeClr val="bg1"/>
            </a:solidFill>
            <a:latin typeface="+mn-lt"/>
            <a:ea typeface="+mn-ea"/>
            <a:cs typeface="+mn-cs"/>
          </a:endParaRPr>
        </a:p>
        <a:p>
          <a:pPr algn="l"/>
          <a:r>
            <a:rPr lang="en-IE" sz="1000" u="none" baseline="0">
              <a:solidFill>
                <a:schemeClr val="bg1"/>
              </a:solidFill>
              <a:latin typeface="+mn-lt"/>
            </a:rPr>
            <a:t>support           </a:t>
          </a:r>
        </a:p>
        <a:p>
          <a:pPr algn="l"/>
          <a:r>
            <a:rPr lang="en-IE" sz="1000" u="none" baseline="0">
              <a:solidFill>
                <a:schemeClr val="bg1"/>
              </a:solidFill>
              <a:latin typeface="+mn-lt"/>
            </a:rPr>
            <a:t>service</a:t>
          </a:r>
        </a:p>
      </xdr:txBody>
    </xdr:sp>
    <xdr:clientData/>
  </xdr:twoCellAnchor>
  <xdr:twoCellAnchor>
    <xdr:from>
      <xdr:col>1</xdr:col>
      <xdr:colOff>1652486</xdr:colOff>
      <xdr:row>9</xdr:row>
      <xdr:rowOff>113087</xdr:rowOff>
    </xdr:from>
    <xdr:to>
      <xdr:col>3</xdr:col>
      <xdr:colOff>101632</xdr:colOff>
      <xdr:row>20</xdr:row>
      <xdr:rowOff>134980</xdr:rowOff>
    </xdr:to>
    <xdr:sp macro="" textlink="">
      <xdr:nvSpPr>
        <xdr:cNvPr id="48" name="Rectangle 47"/>
        <xdr:cNvSpPr>
          <a:spLocks/>
        </xdr:cNvSpPr>
      </xdr:nvSpPr>
      <xdr:spPr bwMode="auto">
        <a:xfrm>
          <a:off x="2176593" y="2098004"/>
          <a:ext cx="1612376" cy="2070000"/>
        </a:xfrm>
        <a:prstGeom prst="rect">
          <a:avLst/>
        </a:prstGeom>
        <a:solidFill>
          <a:srgbClr val="C4BAB6"/>
        </a:solidFill>
        <a:ln w="9525">
          <a:noFill/>
          <a:prstDash val="sysDash"/>
          <a:miter lim="800000"/>
          <a:headEnd/>
          <a:tailEnd/>
        </a:ln>
        <a:extLst/>
      </xdr:spPr>
      <xdr:txBody>
        <a:bodyPr rot="0" vert="horz" wrap="square" lIns="91440" tIns="45720" rIns="91440" bIns="45720" anchor="t" anchorCtr="0" upright="1">
          <a:noAutofit/>
        </a:bodyPr>
        <a:lstStyle/>
        <a:p>
          <a:pPr algn="ctr"/>
          <a:r>
            <a:rPr lang="en-IE" sz="1000" b="1">
              <a:solidFill>
                <a:schemeClr val="bg1"/>
              </a:solidFill>
              <a:latin typeface="+mn-lt"/>
            </a:rPr>
            <a:t>Type of service</a:t>
          </a:r>
          <a:r>
            <a:rPr lang="en-IE" sz="1000" b="1" baseline="0">
              <a:solidFill>
                <a:schemeClr val="bg1"/>
              </a:solidFill>
              <a:latin typeface="+mn-lt"/>
            </a:rPr>
            <a:t> required in the next 5 years</a:t>
          </a:r>
        </a:p>
        <a:p>
          <a:pPr algn="ctr"/>
          <a:r>
            <a:rPr lang="en-IE" sz="1000" b="1" baseline="0">
              <a:solidFill>
                <a:schemeClr val="bg1"/>
              </a:solidFill>
              <a:latin typeface="+mn-lt"/>
            </a:rPr>
            <a:t>(2016-2020)</a:t>
          </a:r>
        </a:p>
        <a:p>
          <a:pPr algn="l"/>
          <a:r>
            <a:rPr lang="en-IE" sz="1000" b="1" u="sng" baseline="0">
              <a:solidFill>
                <a:schemeClr val="bg1"/>
              </a:solidFill>
              <a:latin typeface="+mn-lt"/>
            </a:rPr>
            <a:t>                         n          %__</a:t>
          </a:r>
        </a:p>
        <a:p>
          <a:pPr algn="l"/>
          <a:r>
            <a:rPr lang="en-IE" sz="1000" u="none" baseline="0">
              <a:solidFill>
                <a:schemeClr val="bg1"/>
              </a:solidFill>
              <a:latin typeface="+mn-lt"/>
            </a:rPr>
            <a:t>Residential     2,462 (18.4)</a:t>
          </a:r>
        </a:p>
        <a:p>
          <a:pPr algn="l"/>
          <a:r>
            <a:rPr lang="en-IE" sz="1000" u="none" baseline="0">
              <a:solidFill>
                <a:schemeClr val="bg1"/>
              </a:solidFill>
              <a:latin typeface="+mn-lt"/>
            </a:rPr>
            <a:t>service</a:t>
          </a:r>
        </a:p>
        <a:p>
          <a:pPr algn="l"/>
          <a:endParaRPr lang="en-IE" sz="1000" u="none" baseline="0">
            <a:solidFill>
              <a:schemeClr val="bg1"/>
            </a:solidFill>
            <a:latin typeface="+mn-lt"/>
          </a:endParaRPr>
        </a:p>
        <a:p>
          <a:pPr marL="0" marR="0" indent="0" algn="l" defTabSz="914400" eaLnBrk="1" fontAlgn="auto" latinLnBrk="0" hangingPunct="1">
            <a:lnSpc>
              <a:spcPct val="100000"/>
            </a:lnSpc>
            <a:spcBef>
              <a:spcPts val="0"/>
            </a:spcBef>
            <a:spcAft>
              <a:spcPts val="0"/>
            </a:spcAft>
            <a:buClrTx/>
            <a:buSzTx/>
            <a:buFontTx/>
            <a:buNone/>
            <a:tabLst/>
            <a:defRPr/>
          </a:pPr>
          <a:r>
            <a:rPr lang="en-IE" sz="1000" u="none" baseline="0">
              <a:solidFill>
                <a:schemeClr val="bg1"/>
              </a:solidFill>
              <a:latin typeface="+mn-lt"/>
            </a:rPr>
            <a:t>Day service    9,377</a:t>
          </a:r>
          <a:r>
            <a:rPr lang="en-IE" sz="1000" u="none" baseline="0">
              <a:solidFill>
                <a:schemeClr val="bg1"/>
              </a:solidFill>
              <a:latin typeface="+mn-lt"/>
              <a:ea typeface="+mn-ea"/>
              <a:cs typeface="+mn-cs"/>
            </a:rPr>
            <a:t> (69.9)</a:t>
          </a:r>
        </a:p>
        <a:p>
          <a:pPr algn="l"/>
          <a:endParaRPr lang="en-IE" sz="1000" u="none" baseline="0">
            <a:solidFill>
              <a:schemeClr val="bg1"/>
            </a:solidFill>
            <a:latin typeface="+mn-lt"/>
          </a:endParaRPr>
        </a:p>
        <a:p>
          <a:pPr algn="l"/>
          <a:r>
            <a:rPr lang="en-IE" sz="1000" u="none" baseline="0">
              <a:solidFill>
                <a:schemeClr val="bg1"/>
              </a:solidFill>
              <a:latin typeface="+mn-lt"/>
            </a:rPr>
            <a:t>Residential     1,571 (11.7)</a:t>
          </a:r>
        </a:p>
        <a:p>
          <a:pPr algn="l"/>
          <a:r>
            <a:rPr lang="en-IE" sz="1000" u="none" baseline="0">
              <a:solidFill>
                <a:schemeClr val="bg1"/>
              </a:solidFill>
              <a:latin typeface="+mn-lt"/>
            </a:rPr>
            <a:t>support</a:t>
          </a:r>
        </a:p>
        <a:p>
          <a:pPr algn="l"/>
          <a:r>
            <a:rPr lang="en-IE" sz="1000" u="none" baseline="0">
              <a:solidFill>
                <a:schemeClr val="bg1"/>
              </a:solidFill>
              <a:latin typeface="+mn-lt"/>
            </a:rPr>
            <a:t>service</a:t>
          </a:r>
          <a:endParaRPr lang="en-IE" sz="1000" u="none">
            <a:solidFill>
              <a:schemeClr val="bg1"/>
            </a:solidFill>
            <a:latin typeface="+mn-lt"/>
          </a:endParaRPr>
        </a:p>
      </xdr:txBody>
    </xdr:sp>
    <xdr:clientData/>
  </xdr:twoCellAnchor>
  <xdr:twoCellAnchor>
    <xdr:from>
      <xdr:col>3</xdr:col>
      <xdr:colOff>331303</xdr:colOff>
      <xdr:row>9</xdr:row>
      <xdr:rowOff>113087</xdr:rowOff>
    </xdr:from>
    <xdr:to>
      <xdr:col>6</xdr:col>
      <xdr:colOff>132521</xdr:colOff>
      <xdr:row>20</xdr:row>
      <xdr:rowOff>134980</xdr:rowOff>
    </xdr:to>
    <xdr:sp macro="" textlink="">
      <xdr:nvSpPr>
        <xdr:cNvPr id="49" name="Rectangle 48"/>
        <xdr:cNvSpPr>
          <a:spLocks/>
        </xdr:cNvSpPr>
      </xdr:nvSpPr>
      <xdr:spPr bwMode="auto">
        <a:xfrm>
          <a:off x="4018640" y="2098004"/>
          <a:ext cx="1674622" cy="2070000"/>
        </a:xfrm>
        <a:prstGeom prst="rect">
          <a:avLst/>
        </a:prstGeom>
        <a:solidFill>
          <a:srgbClr val="05386C"/>
        </a:solidFill>
        <a:ln w="9525">
          <a:noFill/>
          <a:prstDash val="sysDash"/>
          <a:miter lim="800000"/>
          <a:headEnd/>
          <a:tailEnd/>
        </a:ln>
        <a:extLst/>
      </xdr:spPr>
      <xdr:txBody>
        <a:bodyPr rot="0" vert="horz" wrap="square" lIns="91440" tIns="45720" rIns="91440" bIns="45720" anchor="t" anchorCtr="0" upright="1">
          <a:noAutofit/>
        </a:bodyPr>
        <a:lstStyle/>
        <a:p>
          <a:pPr algn="ctr"/>
          <a:r>
            <a:rPr lang="en-IE" sz="1000" b="1">
              <a:solidFill>
                <a:schemeClr val="bg1"/>
              </a:solidFill>
              <a:latin typeface="+mn-lt"/>
            </a:rPr>
            <a:t>Type of service required</a:t>
          </a:r>
          <a:r>
            <a:rPr lang="en-IE" sz="1000" b="1" baseline="0">
              <a:solidFill>
                <a:schemeClr val="bg1"/>
              </a:solidFill>
              <a:latin typeface="+mn-lt"/>
            </a:rPr>
            <a:t> i</a:t>
          </a:r>
          <a:r>
            <a:rPr lang="en-IE" sz="1000" b="1">
              <a:solidFill>
                <a:schemeClr val="bg1"/>
              </a:solidFill>
              <a:latin typeface="+mn-lt"/>
            </a:rPr>
            <a:t>n the next 5 years</a:t>
          </a:r>
        </a:p>
        <a:p>
          <a:pPr algn="ctr"/>
          <a:r>
            <a:rPr lang="en-IE" sz="1000" b="1">
              <a:solidFill>
                <a:schemeClr val="bg1"/>
              </a:solidFill>
              <a:latin typeface="+mn-lt"/>
            </a:rPr>
            <a:t>(2016-2020)</a:t>
          </a:r>
        </a:p>
        <a:p>
          <a:r>
            <a:rPr lang="en-IE" sz="1000" u="sng">
              <a:solidFill>
                <a:schemeClr val="bg1"/>
              </a:solidFill>
              <a:latin typeface="+mn-lt"/>
            </a:rPr>
            <a:t>                        n           %___</a:t>
          </a:r>
        </a:p>
        <a:p>
          <a:r>
            <a:rPr lang="en-IE" sz="1000" u="none">
              <a:solidFill>
                <a:schemeClr val="bg1"/>
              </a:solidFill>
              <a:latin typeface="+mn-lt"/>
            </a:rPr>
            <a:t>Residential    58        (71.6)</a:t>
          </a:r>
        </a:p>
        <a:p>
          <a:r>
            <a:rPr lang="en-IE" sz="1000" u="none">
              <a:solidFill>
                <a:schemeClr val="bg1"/>
              </a:solidFill>
              <a:latin typeface="+mn-lt"/>
            </a:rPr>
            <a:t>service</a:t>
          </a:r>
        </a:p>
        <a:p>
          <a:endParaRPr lang="en-IE" sz="1000" u="none">
            <a:solidFill>
              <a:schemeClr val="bg1"/>
            </a:solidFill>
            <a:latin typeface="+mn-lt"/>
          </a:endParaRPr>
        </a:p>
        <a:p>
          <a:r>
            <a:rPr lang="en-IE" sz="1000" u="none">
              <a:solidFill>
                <a:schemeClr val="bg1"/>
              </a:solidFill>
              <a:latin typeface="+mn-lt"/>
            </a:rPr>
            <a:t>Day</a:t>
          </a:r>
          <a:r>
            <a:rPr lang="en-IE" sz="1000" u="none" baseline="0">
              <a:solidFill>
                <a:schemeClr val="bg1"/>
              </a:solidFill>
              <a:latin typeface="+mn-lt"/>
            </a:rPr>
            <a:t> service   20        (24.7)</a:t>
          </a:r>
        </a:p>
        <a:p>
          <a:r>
            <a:rPr lang="en-IE" sz="1000" u="none" baseline="0">
              <a:solidFill>
                <a:schemeClr val="bg1"/>
              </a:solidFill>
              <a:latin typeface="+mn-lt"/>
            </a:rPr>
            <a:t> </a:t>
          </a:r>
        </a:p>
        <a:p>
          <a:r>
            <a:rPr lang="en-IE" sz="1000" u="none" baseline="0">
              <a:solidFill>
                <a:schemeClr val="bg1"/>
              </a:solidFill>
              <a:latin typeface="+mn-lt"/>
            </a:rPr>
            <a:t>Residential     6         (7.4)</a:t>
          </a:r>
        </a:p>
        <a:p>
          <a:r>
            <a:rPr lang="en-IE" sz="1000" u="none" baseline="0">
              <a:solidFill>
                <a:schemeClr val="bg1"/>
              </a:solidFill>
              <a:latin typeface="+mn-lt"/>
            </a:rPr>
            <a:t>support</a:t>
          </a:r>
        </a:p>
        <a:p>
          <a:r>
            <a:rPr lang="en-IE" sz="1000" u="none" baseline="0">
              <a:solidFill>
                <a:schemeClr val="bg1"/>
              </a:solidFill>
              <a:latin typeface="+mn-lt"/>
            </a:rPr>
            <a:t>service</a:t>
          </a:r>
          <a:endParaRPr lang="en-IE" sz="1000" u="none">
            <a:solidFill>
              <a:schemeClr val="bg1"/>
            </a:solidFill>
            <a:latin typeface="+mn-lt"/>
          </a:endParaRPr>
        </a:p>
      </xdr:txBody>
    </xdr:sp>
    <xdr:clientData/>
  </xdr:twoCellAnchor>
  <xdr:twoCellAnchor>
    <xdr:from>
      <xdr:col>6</xdr:col>
      <xdr:colOff>343728</xdr:colOff>
      <xdr:row>9</xdr:row>
      <xdr:rowOff>113087</xdr:rowOff>
    </xdr:from>
    <xdr:to>
      <xdr:col>9</xdr:col>
      <xdr:colOff>162323</xdr:colOff>
      <xdr:row>20</xdr:row>
      <xdr:rowOff>134980</xdr:rowOff>
    </xdr:to>
    <xdr:sp macro="" textlink="">
      <xdr:nvSpPr>
        <xdr:cNvPr id="50" name="Rectangle 49"/>
        <xdr:cNvSpPr>
          <a:spLocks/>
        </xdr:cNvSpPr>
      </xdr:nvSpPr>
      <xdr:spPr bwMode="auto">
        <a:xfrm>
          <a:off x="5904469" y="2098004"/>
          <a:ext cx="1692000" cy="2070000"/>
        </a:xfrm>
        <a:prstGeom prst="rect">
          <a:avLst/>
        </a:prstGeom>
        <a:solidFill>
          <a:schemeClr val="accent5">
            <a:lumMod val="40000"/>
            <a:lumOff val="60000"/>
          </a:schemeClr>
        </a:solidFill>
        <a:ln w="9525">
          <a:noFill/>
          <a:prstDash val="sysDash"/>
          <a:miter lim="800000"/>
          <a:headEnd/>
          <a:tailEnd/>
        </a:ln>
        <a:extLst/>
      </xdr:spPr>
      <xdr:txBody>
        <a:bodyPr rot="0" vert="horz" wrap="square" lIns="91440" tIns="45720" rIns="91440" bIns="45720" anchor="t" anchorCtr="0" upright="1">
          <a:noAutofit/>
        </a:bodyPr>
        <a:lstStyle/>
        <a:p>
          <a:pPr algn="ctr"/>
          <a:r>
            <a:rPr lang="en-IE" sz="1000" b="1">
              <a:solidFill>
                <a:schemeClr val="bg1"/>
              </a:solidFill>
              <a:latin typeface="+mn-lt"/>
            </a:rPr>
            <a:t>Type of service required in the next</a:t>
          </a:r>
          <a:r>
            <a:rPr lang="en-IE" sz="1000" b="1" baseline="0">
              <a:solidFill>
                <a:schemeClr val="bg1"/>
              </a:solidFill>
              <a:latin typeface="+mn-lt"/>
            </a:rPr>
            <a:t> 5 years</a:t>
          </a:r>
        </a:p>
        <a:p>
          <a:pPr algn="ctr"/>
          <a:r>
            <a:rPr lang="en-IE" sz="1000" b="1" baseline="0">
              <a:solidFill>
                <a:schemeClr val="bg1"/>
              </a:solidFill>
              <a:latin typeface="+mn-lt"/>
            </a:rPr>
            <a:t>(2016-2020)</a:t>
          </a:r>
        </a:p>
        <a:p>
          <a:pPr algn="l"/>
          <a:r>
            <a:rPr lang="en-IE" sz="1000" b="1" u="sng" baseline="0">
              <a:solidFill>
                <a:schemeClr val="bg1"/>
              </a:solidFill>
              <a:latin typeface="+mn-lt"/>
            </a:rPr>
            <a:t>                          n            %__</a:t>
          </a:r>
        </a:p>
        <a:p>
          <a:pPr algn="l"/>
          <a:r>
            <a:rPr lang="en-IE" sz="1000" b="1" u="none" baseline="0">
              <a:solidFill>
                <a:schemeClr val="bg1"/>
              </a:solidFill>
              <a:latin typeface="+mn-lt"/>
            </a:rPr>
            <a:t>New service  15,641   (78.4)</a:t>
          </a:r>
        </a:p>
        <a:p>
          <a:pPr algn="l"/>
          <a:r>
            <a:rPr lang="en-IE" sz="1000" b="1" u="none" baseline="0">
              <a:solidFill>
                <a:schemeClr val="bg1"/>
              </a:solidFill>
              <a:latin typeface="+mn-lt"/>
            </a:rPr>
            <a:t>required</a:t>
          </a:r>
          <a:r>
            <a:rPr lang="en-IE" sz="1000" b="1" i="1" u="none" baseline="0">
              <a:solidFill>
                <a:schemeClr val="bg1"/>
              </a:solidFill>
              <a:latin typeface="+mn-lt"/>
            </a:rPr>
            <a:t>*</a:t>
          </a:r>
        </a:p>
        <a:p>
          <a:pPr algn="l"/>
          <a:endParaRPr lang="en-IE" sz="1000" b="1" u="none" baseline="0">
            <a:solidFill>
              <a:schemeClr val="bg1"/>
            </a:solidFill>
            <a:latin typeface="+mn-lt"/>
          </a:endParaRPr>
        </a:p>
        <a:p>
          <a:pPr algn="l"/>
          <a:r>
            <a:rPr lang="en-IE" sz="1000" b="1" u="none" baseline="0">
              <a:solidFill>
                <a:schemeClr val="bg1"/>
              </a:solidFill>
              <a:latin typeface="+mn-lt"/>
            </a:rPr>
            <a:t>Enhanced  </a:t>
          </a:r>
          <a:r>
            <a:rPr lang="en-IE" sz="1000" b="1" i="1" u="none" baseline="0">
              <a:solidFill>
                <a:schemeClr val="bg1"/>
              </a:solidFill>
              <a:latin typeface="+mn-lt"/>
            </a:rPr>
            <a:t>    </a:t>
          </a:r>
          <a:r>
            <a:rPr lang="en-IE" sz="1000" b="1" u="none" baseline="0">
              <a:solidFill>
                <a:schemeClr val="bg1"/>
              </a:solidFill>
              <a:latin typeface="+mn-lt"/>
              <a:ea typeface="+mn-ea"/>
              <a:cs typeface="+mn-cs"/>
            </a:rPr>
            <a:t>12,193    (61.1)</a:t>
          </a:r>
        </a:p>
        <a:p>
          <a:pPr algn="l"/>
          <a:r>
            <a:rPr lang="en-IE" sz="1000" b="1" u="none" baseline="0">
              <a:solidFill>
                <a:schemeClr val="bg1"/>
              </a:solidFill>
              <a:latin typeface="+mn-lt"/>
            </a:rPr>
            <a:t>service</a:t>
          </a:r>
        </a:p>
        <a:p>
          <a:pPr algn="l"/>
          <a:r>
            <a:rPr lang="en-IE" sz="1000" b="1" u="none" baseline="0">
              <a:solidFill>
                <a:schemeClr val="bg1"/>
              </a:solidFill>
              <a:latin typeface="+mn-lt"/>
            </a:rPr>
            <a:t>required</a:t>
          </a:r>
          <a:r>
            <a:rPr lang="en-IE" sz="1100" b="0" i="1" baseline="0">
              <a:solidFill>
                <a:schemeClr val="bg1"/>
              </a:solidFill>
              <a:effectLst/>
              <a:latin typeface="+mn-lt"/>
              <a:ea typeface="+mn-ea"/>
              <a:cs typeface="+mn-cs"/>
            </a:rPr>
            <a:t>†</a:t>
          </a:r>
          <a:endParaRPr lang="en-IE" sz="1000" b="0" u="none" baseline="0">
            <a:solidFill>
              <a:schemeClr val="bg1"/>
            </a:solidFill>
            <a:latin typeface="+mn-lt"/>
          </a:endParaRPr>
        </a:p>
      </xdr:txBody>
    </xdr:sp>
    <xdr:clientData/>
  </xdr:twoCellAnchor>
  <xdr:twoCellAnchor>
    <xdr:from>
      <xdr:col>1</xdr:col>
      <xdr:colOff>1060174</xdr:colOff>
      <xdr:row>4</xdr:row>
      <xdr:rowOff>24848</xdr:rowOff>
    </xdr:from>
    <xdr:to>
      <xdr:col>7</xdr:col>
      <xdr:colOff>399221</xdr:colOff>
      <xdr:row>4</xdr:row>
      <xdr:rowOff>182217</xdr:rowOff>
    </xdr:to>
    <xdr:sp macro="" textlink="">
      <xdr:nvSpPr>
        <xdr:cNvPr id="51" name="Freeform 50"/>
        <xdr:cNvSpPr/>
      </xdr:nvSpPr>
      <xdr:spPr>
        <a:xfrm>
          <a:off x="1573696" y="877957"/>
          <a:ext cx="4863547" cy="157369"/>
        </a:xfrm>
        <a:custGeom>
          <a:avLst/>
          <a:gdLst>
            <a:gd name="connsiteX0" fmla="*/ 0 w 2673350"/>
            <a:gd name="connsiteY0" fmla="*/ 254000 h 273050"/>
            <a:gd name="connsiteX1" fmla="*/ 6350 w 2673350"/>
            <a:gd name="connsiteY1" fmla="*/ 0 h 273050"/>
            <a:gd name="connsiteX2" fmla="*/ 2673350 w 2673350"/>
            <a:gd name="connsiteY2" fmla="*/ 6350 h 273050"/>
            <a:gd name="connsiteX3" fmla="*/ 2673350 w 2673350"/>
            <a:gd name="connsiteY3" fmla="*/ 273050 h 273050"/>
            <a:gd name="connsiteX0" fmla="*/ 12700 w 2686050"/>
            <a:gd name="connsiteY0" fmla="*/ 247650 h 266700"/>
            <a:gd name="connsiteX1" fmla="*/ 0 w 2686050"/>
            <a:gd name="connsiteY1" fmla="*/ 0 h 266700"/>
            <a:gd name="connsiteX2" fmla="*/ 2686050 w 2686050"/>
            <a:gd name="connsiteY2" fmla="*/ 0 h 266700"/>
            <a:gd name="connsiteX3" fmla="*/ 2686050 w 2686050"/>
            <a:gd name="connsiteY3" fmla="*/ 266700 h 266700"/>
            <a:gd name="connsiteX0" fmla="*/ 0 w 2686050"/>
            <a:gd name="connsiteY0" fmla="*/ 228600 h 266700"/>
            <a:gd name="connsiteX1" fmla="*/ 0 w 2686050"/>
            <a:gd name="connsiteY1" fmla="*/ 0 h 266700"/>
            <a:gd name="connsiteX2" fmla="*/ 2686050 w 2686050"/>
            <a:gd name="connsiteY2" fmla="*/ 0 h 266700"/>
            <a:gd name="connsiteX3" fmla="*/ 2686050 w 2686050"/>
            <a:gd name="connsiteY3" fmla="*/ 266700 h 266700"/>
            <a:gd name="connsiteX0" fmla="*/ 0 w 3086100"/>
            <a:gd name="connsiteY0" fmla="*/ 228600 h 228600"/>
            <a:gd name="connsiteX1" fmla="*/ 0 w 3086100"/>
            <a:gd name="connsiteY1" fmla="*/ 0 h 228600"/>
            <a:gd name="connsiteX2" fmla="*/ 2686050 w 3086100"/>
            <a:gd name="connsiteY2" fmla="*/ 0 h 228600"/>
            <a:gd name="connsiteX3" fmla="*/ 3086100 w 3086100"/>
            <a:gd name="connsiteY3" fmla="*/ 228600 h 228600"/>
            <a:gd name="connsiteX0" fmla="*/ 0 w 2743200"/>
            <a:gd name="connsiteY0" fmla="*/ 228600 h 228600"/>
            <a:gd name="connsiteX1" fmla="*/ 0 w 2743200"/>
            <a:gd name="connsiteY1" fmla="*/ 0 h 228600"/>
            <a:gd name="connsiteX2" fmla="*/ 2686050 w 2743200"/>
            <a:gd name="connsiteY2" fmla="*/ 0 h 228600"/>
            <a:gd name="connsiteX3" fmla="*/ 2743200 w 2743200"/>
            <a:gd name="connsiteY3" fmla="*/ 228600 h 228600"/>
            <a:gd name="connsiteX0" fmla="*/ 0 w 2743200"/>
            <a:gd name="connsiteY0" fmla="*/ 228600 h 228600"/>
            <a:gd name="connsiteX1" fmla="*/ 0 w 2743200"/>
            <a:gd name="connsiteY1" fmla="*/ 0 h 228600"/>
            <a:gd name="connsiteX2" fmla="*/ 2743200 w 2743200"/>
            <a:gd name="connsiteY2" fmla="*/ 0 h 228600"/>
            <a:gd name="connsiteX3" fmla="*/ 2743200 w 2743200"/>
            <a:gd name="connsiteY3" fmla="*/ 228600 h 228600"/>
          </a:gdLst>
          <a:ahLst/>
          <a:cxnLst>
            <a:cxn ang="0">
              <a:pos x="connsiteX0" y="connsiteY0"/>
            </a:cxn>
            <a:cxn ang="0">
              <a:pos x="connsiteX1" y="connsiteY1"/>
            </a:cxn>
            <a:cxn ang="0">
              <a:pos x="connsiteX2" y="connsiteY2"/>
            </a:cxn>
            <a:cxn ang="0">
              <a:pos x="connsiteX3" y="connsiteY3"/>
            </a:cxn>
          </a:cxnLst>
          <a:rect l="l" t="t" r="r" b="b"/>
          <a:pathLst>
            <a:path w="2743200" h="228600">
              <a:moveTo>
                <a:pt x="0" y="228600"/>
              </a:moveTo>
              <a:lnTo>
                <a:pt x="0" y="0"/>
              </a:lnTo>
              <a:lnTo>
                <a:pt x="2743200" y="0"/>
              </a:lnTo>
              <a:lnTo>
                <a:pt x="2743200" y="228600"/>
              </a:lnTo>
            </a:path>
          </a:pathLst>
        </a:custGeom>
        <a:ln>
          <a:solidFill>
            <a:srgbClr val="AFA3A0"/>
          </a:solidFill>
        </a:ln>
        <a:effectLst/>
      </xdr:spPr>
      <xdr:style>
        <a:lnRef idx="2">
          <a:schemeClr val="accent1"/>
        </a:lnRef>
        <a:fillRef idx="0">
          <a:schemeClr val="accent1"/>
        </a:fillRef>
        <a:effectRef idx="1">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IE"/>
        </a:p>
      </xdr:txBody>
    </xdr:sp>
    <xdr:clientData/>
  </xdr:twoCellAnchor>
  <xdr:twoCellAnchor>
    <xdr:from>
      <xdr:col>2</xdr:col>
      <xdr:colOff>695739</xdr:colOff>
      <xdr:row>4</xdr:row>
      <xdr:rowOff>24847</xdr:rowOff>
    </xdr:from>
    <xdr:to>
      <xdr:col>4</xdr:col>
      <xdr:colOff>480391</xdr:colOff>
      <xdr:row>4</xdr:row>
      <xdr:rowOff>173934</xdr:rowOff>
    </xdr:to>
    <xdr:sp macro="" textlink="">
      <xdr:nvSpPr>
        <xdr:cNvPr id="12" name="Freeform 11"/>
        <xdr:cNvSpPr/>
      </xdr:nvSpPr>
      <xdr:spPr>
        <a:xfrm>
          <a:off x="2923761" y="902804"/>
          <a:ext cx="1755913" cy="149087"/>
        </a:xfrm>
        <a:custGeom>
          <a:avLst/>
          <a:gdLst>
            <a:gd name="connsiteX0" fmla="*/ 0 w 2673350"/>
            <a:gd name="connsiteY0" fmla="*/ 254000 h 273050"/>
            <a:gd name="connsiteX1" fmla="*/ 6350 w 2673350"/>
            <a:gd name="connsiteY1" fmla="*/ 0 h 273050"/>
            <a:gd name="connsiteX2" fmla="*/ 2673350 w 2673350"/>
            <a:gd name="connsiteY2" fmla="*/ 6350 h 273050"/>
            <a:gd name="connsiteX3" fmla="*/ 2673350 w 2673350"/>
            <a:gd name="connsiteY3" fmla="*/ 273050 h 273050"/>
            <a:gd name="connsiteX0" fmla="*/ 12700 w 2686050"/>
            <a:gd name="connsiteY0" fmla="*/ 247650 h 266700"/>
            <a:gd name="connsiteX1" fmla="*/ 0 w 2686050"/>
            <a:gd name="connsiteY1" fmla="*/ 0 h 266700"/>
            <a:gd name="connsiteX2" fmla="*/ 2686050 w 2686050"/>
            <a:gd name="connsiteY2" fmla="*/ 0 h 266700"/>
            <a:gd name="connsiteX3" fmla="*/ 2686050 w 2686050"/>
            <a:gd name="connsiteY3" fmla="*/ 266700 h 266700"/>
            <a:gd name="connsiteX0" fmla="*/ 0 w 2686050"/>
            <a:gd name="connsiteY0" fmla="*/ 228600 h 266700"/>
            <a:gd name="connsiteX1" fmla="*/ 0 w 2686050"/>
            <a:gd name="connsiteY1" fmla="*/ 0 h 266700"/>
            <a:gd name="connsiteX2" fmla="*/ 2686050 w 2686050"/>
            <a:gd name="connsiteY2" fmla="*/ 0 h 266700"/>
            <a:gd name="connsiteX3" fmla="*/ 2686050 w 2686050"/>
            <a:gd name="connsiteY3" fmla="*/ 266700 h 266700"/>
            <a:gd name="connsiteX0" fmla="*/ 0 w 3086100"/>
            <a:gd name="connsiteY0" fmla="*/ 228600 h 228600"/>
            <a:gd name="connsiteX1" fmla="*/ 0 w 3086100"/>
            <a:gd name="connsiteY1" fmla="*/ 0 h 228600"/>
            <a:gd name="connsiteX2" fmla="*/ 2686050 w 3086100"/>
            <a:gd name="connsiteY2" fmla="*/ 0 h 228600"/>
            <a:gd name="connsiteX3" fmla="*/ 3086100 w 3086100"/>
            <a:gd name="connsiteY3" fmla="*/ 228600 h 228600"/>
            <a:gd name="connsiteX0" fmla="*/ 0 w 2743200"/>
            <a:gd name="connsiteY0" fmla="*/ 228600 h 228600"/>
            <a:gd name="connsiteX1" fmla="*/ 0 w 2743200"/>
            <a:gd name="connsiteY1" fmla="*/ 0 h 228600"/>
            <a:gd name="connsiteX2" fmla="*/ 2686050 w 2743200"/>
            <a:gd name="connsiteY2" fmla="*/ 0 h 228600"/>
            <a:gd name="connsiteX3" fmla="*/ 2743200 w 2743200"/>
            <a:gd name="connsiteY3" fmla="*/ 228600 h 228600"/>
            <a:gd name="connsiteX0" fmla="*/ 0 w 2743200"/>
            <a:gd name="connsiteY0" fmla="*/ 228600 h 228600"/>
            <a:gd name="connsiteX1" fmla="*/ 0 w 2743200"/>
            <a:gd name="connsiteY1" fmla="*/ 0 h 228600"/>
            <a:gd name="connsiteX2" fmla="*/ 2743200 w 2743200"/>
            <a:gd name="connsiteY2" fmla="*/ 0 h 228600"/>
            <a:gd name="connsiteX3" fmla="*/ 2743200 w 2743200"/>
            <a:gd name="connsiteY3" fmla="*/ 228600 h 228600"/>
          </a:gdLst>
          <a:ahLst/>
          <a:cxnLst>
            <a:cxn ang="0">
              <a:pos x="connsiteX0" y="connsiteY0"/>
            </a:cxn>
            <a:cxn ang="0">
              <a:pos x="connsiteX1" y="connsiteY1"/>
            </a:cxn>
            <a:cxn ang="0">
              <a:pos x="connsiteX2" y="connsiteY2"/>
            </a:cxn>
            <a:cxn ang="0">
              <a:pos x="connsiteX3" y="connsiteY3"/>
            </a:cxn>
          </a:cxnLst>
          <a:rect l="l" t="t" r="r" b="b"/>
          <a:pathLst>
            <a:path w="2743200" h="228600">
              <a:moveTo>
                <a:pt x="0" y="228600"/>
              </a:moveTo>
              <a:lnTo>
                <a:pt x="0" y="0"/>
              </a:lnTo>
              <a:lnTo>
                <a:pt x="2743200" y="0"/>
              </a:lnTo>
              <a:lnTo>
                <a:pt x="2743200" y="228600"/>
              </a:lnTo>
            </a:path>
          </a:pathLst>
        </a:custGeom>
        <a:ln>
          <a:solidFill>
            <a:srgbClr val="AFA3A0"/>
          </a:solidFill>
        </a:ln>
        <a:effectLst/>
      </xdr:spPr>
      <xdr:style>
        <a:lnRef idx="2">
          <a:schemeClr val="accent1"/>
        </a:lnRef>
        <a:fillRef idx="0">
          <a:schemeClr val="accent1"/>
        </a:fillRef>
        <a:effectRef idx="1">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IE"/>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182218</xdr:colOff>
      <xdr:row>2</xdr:row>
      <xdr:rowOff>19547</xdr:rowOff>
    </xdr:from>
    <xdr:to>
      <xdr:col>8</xdr:col>
      <xdr:colOff>144118</xdr:colOff>
      <xdr:row>23</xdr:row>
      <xdr:rowOff>138485</xdr:rowOff>
    </xdr:to>
    <xdr:graphicFrame macro="">
      <xdr:nvGraphicFramePr>
        <xdr:cNvPr id="61441"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xdr:row>
      <xdr:rowOff>138545</xdr:rowOff>
    </xdr:from>
    <xdr:to>
      <xdr:col>17</xdr:col>
      <xdr:colOff>332509</xdr:colOff>
      <xdr:row>46</xdr:row>
      <xdr:rowOff>27709</xdr:rowOff>
    </xdr:to>
    <xdr:graphicFrame macro="">
      <xdr:nvGraphicFramePr>
        <xdr:cNvPr id="624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kelly\AppData\Roaming\Microsoft\Excel\NIDD%20TABLES%20Output%202014%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kelly\AppData\Local\Microsoft\Windows\Temporary%20Internet%20Files\Content.Outlook\S2Y9EB2A\NIDD%20AR%20Main%20Findings%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TABLES"/>
      <sheetName val="Figure 2.2"/>
      <sheetName val="figure 2.3"/>
      <sheetName val="Sheet2"/>
      <sheetName val="Sheet3"/>
    </sheetNames>
    <sheetDataSet>
      <sheetData sheetId="0"/>
      <sheetData sheetId="1">
        <row r="24">
          <cell r="B24" t="str">
            <v>Moderate/Severe /Profound</v>
          </cell>
          <cell r="C24" t="str">
            <v>Mild</v>
          </cell>
          <cell r="D24" t="str">
            <v>Not Verified</v>
          </cell>
        </row>
        <row r="25">
          <cell r="A25" t="str">
            <v>0-19</v>
          </cell>
          <cell r="B25">
            <v>44</v>
          </cell>
          <cell r="C25">
            <v>34</v>
          </cell>
          <cell r="D25">
            <v>21</v>
          </cell>
        </row>
        <row r="26">
          <cell r="A26" t="str">
            <v>20-34</v>
          </cell>
          <cell r="B26">
            <v>63</v>
          </cell>
          <cell r="C26">
            <v>36</v>
          </cell>
          <cell r="D26">
            <v>1</v>
          </cell>
        </row>
        <row r="27">
          <cell r="A27" t="str">
            <v>35-54</v>
          </cell>
          <cell r="B27">
            <v>70</v>
          </cell>
          <cell r="C27">
            <v>29</v>
          </cell>
          <cell r="D27">
            <v>1</v>
          </cell>
        </row>
        <row r="28">
          <cell r="A28" t="str">
            <v>55+</v>
          </cell>
          <cell r="B28">
            <v>69</v>
          </cell>
          <cell r="C28">
            <v>30</v>
          </cell>
          <cell r="D28">
            <v>1</v>
          </cell>
        </row>
        <row r="29">
          <cell r="A29" t="str">
            <v>total</v>
          </cell>
          <cell r="B29">
            <v>59</v>
          </cell>
          <cell r="C29">
            <v>33</v>
          </cell>
          <cell r="D29">
            <v>8</v>
          </cell>
        </row>
      </sheetData>
      <sheetData sheetId="2">
        <row r="32">
          <cell r="B32" t="str">
            <v>35 years and over</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 Map Data "/>
      <sheetName val="Fig 3 Gender x agegroup"/>
      <sheetName val="Figure 4 MPS 1974-2015"/>
      <sheetName val="Figure 5 Main res "/>
      <sheetName val="Figure 6 Respite by CHO"/>
      <sheetName val="Figure 8 Unmet Need Res"/>
      <sheetName val="Fig 9 Day changes"/>
      <sheetName val="Figure 10 school leavers data"/>
      <sheetName val="Figure 11 Service change"/>
      <sheetName val="Figure 12 MultiD"/>
      <sheetName val="KEytrends 1974"/>
      <sheetName val="Transfer from Psych "/>
      <sheetName val="Current Multi D by age group"/>
      <sheetName val="Multi D charts"/>
    </sheetNames>
    <sheetDataSet>
      <sheetData sheetId="0" refreshError="1"/>
      <sheetData sheetId="1" refreshError="1"/>
      <sheetData sheetId="2" refreshError="1"/>
      <sheetData sheetId="3" refreshError="1"/>
      <sheetData sheetId="4" refreshError="1"/>
      <sheetData sheetId="5">
        <row r="23">
          <cell r="B23" t="str">
            <v xml:space="preserve">Requires a  full-time residential service </v>
          </cell>
          <cell r="C23" t="str">
            <v xml:space="preserve">Requires  residential support service </v>
          </cell>
        </row>
        <row r="24">
          <cell r="A24" t="str">
            <v>Under 35 years</v>
          </cell>
          <cell r="B24">
            <v>42.7</v>
          </cell>
          <cell r="C24">
            <v>63.2</v>
          </cell>
        </row>
        <row r="25">
          <cell r="A25" t="str">
            <v>35 years and over</v>
          </cell>
          <cell r="B25">
            <v>57.3</v>
          </cell>
          <cell r="C25">
            <v>36.799999999999997</v>
          </cell>
        </row>
      </sheetData>
      <sheetData sheetId="6" refreshError="1"/>
      <sheetData sheetId="7" refreshError="1"/>
      <sheetData sheetId="8" refreshError="1"/>
      <sheetData sheetId="9">
        <row r="2">
          <cell r="U2" t="str">
            <v>Currently receiving this input*</v>
          </cell>
          <cell r="V2" t="str">
            <v>Enhancement of service required 2016-2020 for those currently receiving this input</v>
          </cell>
          <cell r="W2" t="str">
            <v>New services required for 2016-2020 for those not receiving this input</v>
          </cell>
        </row>
        <row r="3">
          <cell r="T3" t="str">
            <v>Other multidisciplinary service</v>
          </cell>
          <cell r="U3">
            <v>6967</v>
          </cell>
          <cell r="V3">
            <v>1515</v>
          </cell>
          <cell r="W3">
            <v>2516</v>
          </cell>
        </row>
        <row r="4">
          <cell r="T4" t="str">
            <v>Dietetics</v>
          </cell>
          <cell r="U4">
            <v>3846</v>
          </cell>
          <cell r="V4">
            <v>1595</v>
          </cell>
          <cell r="W4">
            <v>3938</v>
          </cell>
        </row>
        <row r="5">
          <cell r="T5" t="str">
            <v>Psychiatry</v>
          </cell>
          <cell r="U5">
            <v>7117</v>
          </cell>
          <cell r="V5">
            <v>2944</v>
          </cell>
          <cell r="W5">
            <v>1104</v>
          </cell>
        </row>
        <row r="6">
          <cell r="T6" t="str">
            <v>Physiotherapy</v>
          </cell>
          <cell r="U6">
            <v>7527</v>
          </cell>
          <cell r="V6">
            <v>3290</v>
          </cell>
          <cell r="W6">
            <v>2886</v>
          </cell>
        </row>
        <row r="7">
          <cell r="T7" t="str">
            <v>ID-related nursing</v>
          </cell>
          <cell r="U7">
            <v>8454</v>
          </cell>
          <cell r="V7">
            <v>2640</v>
          </cell>
          <cell r="W7">
            <v>898</v>
          </cell>
        </row>
        <row r="8">
          <cell r="T8" t="str">
            <v>Occupational therapy</v>
          </cell>
          <cell r="U8">
            <v>8474</v>
          </cell>
          <cell r="V8">
            <v>3793</v>
          </cell>
          <cell r="W8">
            <v>6035</v>
          </cell>
        </row>
        <row r="9">
          <cell r="T9" t="str">
            <v>Psychology</v>
          </cell>
          <cell r="U9">
            <v>8725</v>
          </cell>
          <cell r="V9">
            <v>4034</v>
          </cell>
          <cell r="W9">
            <v>6291</v>
          </cell>
        </row>
        <row r="10">
          <cell r="T10" t="str">
            <v>Social work</v>
          </cell>
          <cell r="U10">
            <v>10810</v>
          </cell>
          <cell r="V10">
            <v>4462</v>
          </cell>
          <cell r="W10">
            <v>3568</v>
          </cell>
        </row>
        <row r="11">
          <cell r="T11" t="str">
            <v>Speech and language therapy</v>
          </cell>
          <cell r="U11">
            <v>10859</v>
          </cell>
          <cell r="V11">
            <v>5199</v>
          </cell>
          <cell r="W11">
            <v>4903</v>
          </cell>
        </row>
        <row r="12">
          <cell r="T12" t="str">
            <v>ID-related medical services</v>
          </cell>
          <cell r="U12">
            <v>11288</v>
          </cell>
          <cell r="V12">
            <v>2862</v>
          </cell>
          <cell r="W12">
            <v>1197</v>
          </cell>
        </row>
      </sheetData>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G38"/>
  <sheetViews>
    <sheetView showGridLines="0" view="pageBreakPreview" topLeftCell="A13" zoomScaleNormal="100" zoomScaleSheetLayoutView="100" workbookViewId="0">
      <selection activeCell="J13" sqref="J13"/>
    </sheetView>
  </sheetViews>
  <sheetFormatPr defaultRowHeight="14.4" x14ac:dyDescent="0.3"/>
  <cols>
    <col min="1" max="1" width="45.6640625" customWidth="1"/>
    <col min="4" max="4" width="9.109375" customWidth="1"/>
    <col min="5" max="5" width="32.5546875" hidden="1" customWidth="1"/>
    <col min="6" max="6" width="9.109375" hidden="1" customWidth="1"/>
    <col min="7" max="7" width="0.5546875" hidden="1" customWidth="1"/>
  </cols>
  <sheetData>
    <row r="11" spans="1:6" ht="28.5" x14ac:dyDescent="0.45">
      <c r="B11" s="201"/>
      <c r="C11" s="201"/>
      <c r="D11" s="104"/>
      <c r="E11" s="104"/>
      <c r="F11" s="104"/>
    </row>
    <row r="13" spans="1:6" ht="216" customHeight="1" x14ac:dyDescent="0.25">
      <c r="A13" s="326" t="s">
        <v>482</v>
      </c>
      <c r="B13" s="326"/>
    </row>
    <row r="32" ht="14.25" customHeight="1" x14ac:dyDescent="0.3"/>
    <row r="33" ht="15" hidden="1" x14ac:dyDescent="0.25"/>
    <row r="34" ht="15" hidden="1" x14ac:dyDescent="0.25"/>
    <row r="35" ht="15" hidden="1" x14ac:dyDescent="0.25"/>
    <row r="36" ht="15" hidden="1" x14ac:dyDescent="0.25"/>
    <row r="37" ht="15" hidden="1" x14ac:dyDescent="0.25"/>
    <row r="38" ht="15" hidden="1" x14ac:dyDescent="0.25"/>
  </sheetData>
  <mergeCells count="1">
    <mergeCell ref="A13:B13"/>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3"/>
  <sheetViews>
    <sheetView showGridLines="0" view="pageBreakPreview" zoomScaleNormal="100" zoomScaleSheetLayoutView="100" workbookViewId="0">
      <selection activeCell="D42" sqref="D42"/>
    </sheetView>
  </sheetViews>
  <sheetFormatPr defaultColWidth="9.109375" defaultRowHeight="12.75" customHeight="1" x14ac:dyDescent="0.3"/>
  <cols>
    <col min="1" max="1" width="26.88671875" style="11" customWidth="1"/>
    <col min="2" max="2" width="16.44140625" style="13" customWidth="1"/>
    <col min="3" max="3" width="14.6640625" style="121" customWidth="1"/>
    <col min="4" max="4" width="19.33203125" style="120" customWidth="1"/>
    <col min="5" max="5" width="13.6640625" style="120" customWidth="1"/>
    <col min="6" max="16384" width="9.109375" style="11"/>
  </cols>
  <sheetData>
    <row r="1" spans="1:5" s="321" customFormat="1" ht="30" customHeight="1" x14ac:dyDescent="0.3">
      <c r="A1" s="492" t="s">
        <v>350</v>
      </c>
      <c r="B1" s="492"/>
      <c r="C1" s="492"/>
      <c r="D1" s="492"/>
      <c r="E1" s="492"/>
    </row>
    <row r="2" spans="1:5" s="119" customFormat="1" ht="40.049999999999997" customHeight="1" x14ac:dyDescent="0.3">
      <c r="A2" s="478" t="s">
        <v>211</v>
      </c>
      <c r="B2" s="479" t="s">
        <v>628</v>
      </c>
      <c r="C2" s="479" t="s">
        <v>181</v>
      </c>
      <c r="D2" s="480" t="s">
        <v>627</v>
      </c>
      <c r="E2" s="481" t="s">
        <v>442</v>
      </c>
    </row>
    <row r="3" spans="1:5" s="119" customFormat="1" ht="19.95" customHeight="1" x14ac:dyDescent="0.3">
      <c r="A3" s="493" t="s">
        <v>182</v>
      </c>
      <c r="B3" s="368">
        <v>54612</v>
      </c>
      <c r="C3" s="368">
        <v>421</v>
      </c>
      <c r="D3" s="483">
        <f t="shared" ref="D3:D29" si="0">C3/B3*1000</f>
        <v>7.7089284406357574</v>
      </c>
      <c r="E3" s="484">
        <f>C3/28108*100</f>
        <v>1.4977942222854703</v>
      </c>
    </row>
    <row r="4" spans="1:5" ht="19.95" customHeight="1" x14ac:dyDescent="0.3">
      <c r="A4" s="494" t="s">
        <v>183</v>
      </c>
      <c r="B4" s="372">
        <v>1273069</v>
      </c>
      <c r="C4" s="372">
        <v>6211</v>
      </c>
      <c r="D4" s="485">
        <f t="shared" si="0"/>
        <v>4.8787614811137496</v>
      </c>
      <c r="E4" s="486">
        <v>22.1</v>
      </c>
    </row>
    <row r="5" spans="1:5" ht="19.95" customHeight="1" x14ac:dyDescent="0.3">
      <c r="A5" s="493" t="s">
        <v>184</v>
      </c>
      <c r="B5" s="368">
        <v>210312</v>
      </c>
      <c r="C5" s="368">
        <v>1431</v>
      </c>
      <c r="D5" s="483">
        <f t="shared" si="0"/>
        <v>6.8041766518315647</v>
      </c>
      <c r="E5" s="484">
        <v>5.0999999999999996</v>
      </c>
    </row>
    <row r="6" spans="1:5" ht="19.95" customHeight="1" x14ac:dyDescent="0.3">
      <c r="A6" s="494" t="s">
        <v>185</v>
      </c>
      <c r="B6" s="372">
        <v>95419</v>
      </c>
      <c r="C6" s="372">
        <v>694</v>
      </c>
      <c r="D6" s="487">
        <f t="shared" si="0"/>
        <v>7.2731845858791226</v>
      </c>
      <c r="E6" s="486">
        <v>2.5</v>
      </c>
    </row>
    <row r="7" spans="1:5" ht="19.95" customHeight="1" x14ac:dyDescent="0.3">
      <c r="A7" s="493" t="s">
        <v>210</v>
      </c>
      <c r="B7" s="368">
        <v>80559</v>
      </c>
      <c r="C7" s="368">
        <v>464</v>
      </c>
      <c r="D7" s="483">
        <f t="shared" si="0"/>
        <v>5.7597537208753833</v>
      </c>
      <c r="E7" s="484">
        <v>1.7</v>
      </c>
    </row>
    <row r="8" spans="1:5" ht="19.95" customHeight="1" x14ac:dyDescent="0.3">
      <c r="A8" s="494" t="s">
        <v>186</v>
      </c>
      <c r="B8" s="372">
        <v>39000</v>
      </c>
      <c r="C8" s="372">
        <v>235</v>
      </c>
      <c r="D8" s="487">
        <f t="shared" si="0"/>
        <v>6.0256410256410255</v>
      </c>
      <c r="E8" s="486">
        <v>0.8</v>
      </c>
    </row>
    <row r="9" spans="1:5" ht="19.95" customHeight="1" x14ac:dyDescent="0.3">
      <c r="A9" s="493" t="s">
        <v>187</v>
      </c>
      <c r="B9" s="368">
        <v>122897</v>
      </c>
      <c r="C9" s="368">
        <v>1073</v>
      </c>
      <c r="D9" s="483">
        <f t="shared" si="0"/>
        <v>8.7308884675785414</v>
      </c>
      <c r="E9" s="484">
        <f>C9/28108*100</f>
        <v>3.8174185285328019</v>
      </c>
    </row>
    <row r="10" spans="1:5" ht="19.95" customHeight="1" x14ac:dyDescent="0.3">
      <c r="A10" s="494" t="s">
        <v>188</v>
      </c>
      <c r="B10" s="372">
        <v>184135</v>
      </c>
      <c r="C10" s="372">
        <v>962</v>
      </c>
      <c r="D10" s="487">
        <f t="shared" si="0"/>
        <v>5.224427729654872</v>
      </c>
      <c r="E10" s="486">
        <v>3.4</v>
      </c>
    </row>
    <row r="11" spans="1:5" ht="19.95" customHeight="1" x14ac:dyDescent="0.3">
      <c r="A11" s="493" t="s">
        <v>189</v>
      </c>
      <c r="B11" s="368">
        <v>76687</v>
      </c>
      <c r="C11" s="368">
        <v>373</v>
      </c>
      <c r="D11" s="483">
        <f t="shared" si="0"/>
        <v>4.8639273931696376</v>
      </c>
      <c r="E11" s="484">
        <v>1.3</v>
      </c>
    </row>
    <row r="12" spans="1:5" ht="19.95" customHeight="1" x14ac:dyDescent="0.3">
      <c r="A12" s="494" t="s">
        <v>190</v>
      </c>
      <c r="B12" s="372">
        <v>86164</v>
      </c>
      <c r="C12" s="372">
        <v>626</v>
      </c>
      <c r="D12" s="487">
        <f t="shared" si="0"/>
        <v>7.2652151710691246</v>
      </c>
      <c r="E12" s="486">
        <v>2.2000000000000002</v>
      </c>
    </row>
    <row r="13" spans="1:5" ht="19.95" customHeight="1" x14ac:dyDescent="0.3">
      <c r="A13" s="493" t="s">
        <v>191</v>
      </c>
      <c r="B13" s="368">
        <v>145320</v>
      </c>
      <c r="C13" s="368">
        <v>936</v>
      </c>
      <c r="D13" s="483">
        <f t="shared" si="0"/>
        <v>6.4409578860445915</v>
      </c>
      <c r="E13" s="484">
        <v>3.3</v>
      </c>
    </row>
    <row r="14" spans="1:5" ht="19.95" customHeight="1" x14ac:dyDescent="0.3">
      <c r="A14" s="494" t="s">
        <v>192</v>
      </c>
      <c r="B14" s="372">
        <v>136640</v>
      </c>
      <c r="C14" s="372">
        <v>689</v>
      </c>
      <c r="D14" s="487">
        <f t="shared" si="0"/>
        <v>5.0424473067915692</v>
      </c>
      <c r="E14" s="486">
        <v>2.5</v>
      </c>
    </row>
    <row r="15" spans="1:5" ht="19.95" customHeight="1" x14ac:dyDescent="0.3">
      <c r="A15" s="493" t="s">
        <v>193</v>
      </c>
      <c r="B15" s="368">
        <v>117196</v>
      </c>
      <c r="C15" s="368">
        <v>566</v>
      </c>
      <c r="D15" s="483">
        <f t="shared" si="0"/>
        <v>4.8295163657462705</v>
      </c>
      <c r="E15" s="484">
        <v>2</v>
      </c>
    </row>
    <row r="16" spans="1:5" ht="19.95" customHeight="1" x14ac:dyDescent="0.3">
      <c r="A16" s="494" t="s">
        <v>194</v>
      </c>
      <c r="B16" s="372">
        <v>519032</v>
      </c>
      <c r="C16" s="372">
        <v>3238</v>
      </c>
      <c r="D16" s="487">
        <f t="shared" si="0"/>
        <v>6.2385363522865642</v>
      </c>
      <c r="E16" s="486">
        <v>11.5</v>
      </c>
    </row>
    <row r="17" spans="1:5" ht="19.95" customHeight="1" x14ac:dyDescent="0.3">
      <c r="A17" s="493" t="s">
        <v>195</v>
      </c>
      <c r="B17" s="368">
        <v>145502</v>
      </c>
      <c r="C17" s="368">
        <v>955</v>
      </c>
      <c r="D17" s="483">
        <f t="shared" si="0"/>
        <v>6.5634836634547984</v>
      </c>
      <c r="E17" s="484">
        <v>3.4</v>
      </c>
    </row>
    <row r="18" spans="1:5" ht="19.95" customHeight="1" x14ac:dyDescent="0.3">
      <c r="A18" s="494" t="s">
        <v>196</v>
      </c>
      <c r="B18" s="372">
        <v>191809</v>
      </c>
      <c r="C18" s="372">
        <v>1538</v>
      </c>
      <c r="D18" s="487">
        <f t="shared" si="0"/>
        <v>8.0183932974990739</v>
      </c>
      <c r="E18" s="486">
        <v>5.5</v>
      </c>
    </row>
    <row r="19" spans="1:5" ht="19.95" customHeight="1" x14ac:dyDescent="0.3">
      <c r="A19" s="493" t="s">
        <v>197</v>
      </c>
      <c r="B19" s="368">
        <v>70322</v>
      </c>
      <c r="C19" s="368">
        <v>380</v>
      </c>
      <c r="D19" s="483">
        <f t="shared" si="0"/>
        <v>5.4037143425954897</v>
      </c>
      <c r="E19" s="484">
        <v>1.4</v>
      </c>
    </row>
    <row r="20" spans="1:5" ht="19.95" customHeight="1" x14ac:dyDescent="0.3">
      <c r="A20" s="494" t="s">
        <v>198</v>
      </c>
      <c r="B20" s="372">
        <v>88432</v>
      </c>
      <c r="C20" s="372">
        <v>614</v>
      </c>
      <c r="D20" s="487">
        <f t="shared" si="0"/>
        <v>6.9431879862493222</v>
      </c>
      <c r="E20" s="486">
        <v>2.2000000000000002</v>
      </c>
    </row>
    <row r="21" spans="1:5" ht="19.95" customHeight="1" x14ac:dyDescent="0.3">
      <c r="A21" s="493" t="s">
        <v>199</v>
      </c>
      <c r="B21" s="368">
        <v>113795</v>
      </c>
      <c r="C21" s="368">
        <v>786</v>
      </c>
      <c r="D21" s="483">
        <f t="shared" si="0"/>
        <v>6.9071576079792614</v>
      </c>
      <c r="E21" s="484">
        <v>2.8</v>
      </c>
    </row>
    <row r="22" spans="1:5" ht="19.95" customHeight="1" x14ac:dyDescent="0.3">
      <c r="A22" s="494" t="s">
        <v>200</v>
      </c>
      <c r="B22" s="372">
        <v>250653</v>
      </c>
      <c r="C22" s="372">
        <v>1632</v>
      </c>
      <c r="D22" s="487">
        <f t="shared" si="0"/>
        <v>6.5109932855381745</v>
      </c>
      <c r="E22" s="486">
        <v>5.8</v>
      </c>
    </row>
    <row r="23" spans="1:5" ht="19.95" customHeight="1" x14ac:dyDescent="0.3">
      <c r="A23" s="493" t="s">
        <v>201</v>
      </c>
      <c r="B23" s="368">
        <v>31798</v>
      </c>
      <c r="C23" s="368">
        <v>141</v>
      </c>
      <c r="D23" s="483">
        <f t="shared" si="0"/>
        <v>4.4342411472419645</v>
      </c>
      <c r="E23" s="484">
        <v>0.5</v>
      </c>
    </row>
    <row r="24" spans="1:5" ht="19.95" customHeight="1" x14ac:dyDescent="0.3">
      <c r="A24" s="494" t="s">
        <v>202</v>
      </c>
      <c r="B24" s="372">
        <v>130638</v>
      </c>
      <c r="C24" s="372">
        <v>1126</v>
      </c>
      <c r="D24" s="487">
        <f t="shared" si="0"/>
        <v>8.6192378940277727</v>
      </c>
      <c r="E24" s="488">
        <v>4</v>
      </c>
    </row>
    <row r="25" spans="1:5" ht="19.95" customHeight="1" x14ac:dyDescent="0.3">
      <c r="A25" s="493" t="s">
        <v>203</v>
      </c>
      <c r="B25" s="368">
        <v>64065</v>
      </c>
      <c r="C25" s="368">
        <v>459</v>
      </c>
      <c r="D25" s="483">
        <f t="shared" si="0"/>
        <v>7.1645984546944508</v>
      </c>
      <c r="E25" s="484">
        <v>1.6</v>
      </c>
    </row>
    <row r="26" spans="1:5" ht="19.95" customHeight="1" x14ac:dyDescent="0.3">
      <c r="A26" s="494" t="s">
        <v>204</v>
      </c>
      <c r="B26" s="372">
        <v>65393</v>
      </c>
      <c r="C26" s="372">
        <v>684</v>
      </c>
      <c r="D26" s="487">
        <f t="shared" si="0"/>
        <v>10.459835150551282</v>
      </c>
      <c r="E26" s="486">
        <v>2.4</v>
      </c>
    </row>
    <row r="27" spans="1:5" ht="19.95" customHeight="1" x14ac:dyDescent="0.3">
      <c r="A27" s="493" t="s">
        <v>205</v>
      </c>
      <c r="B27" s="368">
        <v>73183</v>
      </c>
      <c r="C27" s="368">
        <v>434</v>
      </c>
      <c r="D27" s="483">
        <f t="shared" si="0"/>
        <v>5.9303390131587941</v>
      </c>
      <c r="E27" s="484">
        <v>1.5</v>
      </c>
    </row>
    <row r="28" spans="1:5" ht="19.95" customHeight="1" x14ac:dyDescent="0.3">
      <c r="A28" s="494" t="s">
        <v>206</v>
      </c>
      <c r="B28" s="372">
        <v>161137</v>
      </c>
      <c r="C28" s="372">
        <v>1025</v>
      </c>
      <c r="D28" s="487">
        <f t="shared" si="0"/>
        <v>6.3610468110986309</v>
      </c>
      <c r="E28" s="486">
        <v>3.6</v>
      </c>
    </row>
    <row r="29" spans="1:5" ht="19.95" customHeight="1" x14ac:dyDescent="0.3">
      <c r="A29" s="493" t="s">
        <v>207</v>
      </c>
      <c r="B29" s="368">
        <v>60483</v>
      </c>
      <c r="C29" s="368">
        <v>390</v>
      </c>
      <c r="D29" s="483">
        <f t="shared" si="0"/>
        <v>6.4480928525370764</v>
      </c>
      <c r="E29" s="484">
        <v>1.4</v>
      </c>
    </row>
    <row r="30" spans="1:5" ht="19.95" customHeight="1" x14ac:dyDescent="0.3">
      <c r="A30" s="494" t="s">
        <v>209</v>
      </c>
      <c r="B30" s="1000" t="s">
        <v>351</v>
      </c>
      <c r="C30" s="372">
        <v>25</v>
      </c>
      <c r="D30" s="1000" t="s">
        <v>351</v>
      </c>
      <c r="E30" s="486">
        <v>0.1</v>
      </c>
    </row>
    <row r="31" spans="1:5" ht="25.05" customHeight="1" x14ac:dyDescent="0.3">
      <c r="A31" s="495" t="s">
        <v>208</v>
      </c>
      <c r="B31" s="489">
        <v>4588252</v>
      </c>
      <c r="C31" s="489">
        <v>28108</v>
      </c>
      <c r="D31" s="490">
        <f>C31/B31*1000</f>
        <v>6.1260802588872618</v>
      </c>
      <c r="E31" s="491">
        <v>100</v>
      </c>
    </row>
    <row r="32" spans="1:5" s="123" customFormat="1" ht="19.95" customHeight="1" x14ac:dyDescent="0.25">
      <c r="A32" s="496" t="s">
        <v>440</v>
      </c>
      <c r="B32" s="477"/>
      <c r="C32" s="477"/>
      <c r="D32" s="122"/>
      <c r="E32" s="122"/>
    </row>
    <row r="33" spans="1:5" s="123" customFormat="1" ht="15" customHeight="1" x14ac:dyDescent="0.25">
      <c r="A33" s="303" t="s">
        <v>360</v>
      </c>
      <c r="B33" s="124"/>
      <c r="C33" s="125"/>
      <c r="D33" s="126"/>
      <c r="E33" s="126"/>
    </row>
    <row r="43" spans="1:5" ht="15" customHeight="1" x14ac:dyDescent="0.3"/>
  </sheetData>
  <mergeCells count="1">
    <mergeCell ref="A1:E1"/>
  </mergeCells>
  <printOptions horizontalCentered="1"/>
  <pageMargins left="0.25" right="0.25"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showGridLines="0" view="pageBreakPreview" zoomScale="130" zoomScaleNormal="100" zoomScaleSheetLayoutView="130" workbookViewId="0">
      <selection activeCell="I5" sqref="I5"/>
    </sheetView>
  </sheetViews>
  <sheetFormatPr defaultColWidth="9.109375" defaultRowHeight="14.4" x14ac:dyDescent="0.3"/>
  <cols>
    <col min="1" max="1" width="29" style="1" customWidth="1"/>
    <col min="2" max="7" width="9.77734375" style="1" customWidth="1"/>
    <col min="8" max="16384" width="9.109375" style="1"/>
  </cols>
  <sheetData>
    <row r="1" spans="1:7" s="233" customFormat="1" ht="49.95" customHeight="1" x14ac:dyDescent="0.3">
      <c r="A1" s="497" t="s">
        <v>629</v>
      </c>
      <c r="B1" s="498"/>
      <c r="C1" s="498"/>
      <c r="D1" s="498"/>
      <c r="E1" s="498"/>
      <c r="F1" s="498"/>
      <c r="G1" s="499"/>
    </row>
    <row r="2" spans="1:7" s="119" customFormat="1" ht="30" customHeight="1" x14ac:dyDescent="0.3">
      <c r="A2" s="500"/>
      <c r="B2" s="501" t="s">
        <v>106</v>
      </c>
      <c r="C2" s="501"/>
      <c r="D2" s="502" t="s">
        <v>107</v>
      </c>
      <c r="E2" s="502"/>
      <c r="F2" s="503" t="s">
        <v>4</v>
      </c>
      <c r="G2" s="504"/>
    </row>
    <row r="3" spans="1:7" s="119" customFormat="1" ht="19.95" customHeight="1" x14ac:dyDescent="0.3">
      <c r="A3" s="482"/>
      <c r="B3" s="505" t="s">
        <v>108</v>
      </c>
      <c r="C3" s="505" t="s">
        <v>109</v>
      </c>
      <c r="D3" s="505" t="s">
        <v>108</v>
      </c>
      <c r="E3" s="505" t="s">
        <v>109</v>
      </c>
      <c r="F3" s="505" t="s">
        <v>108</v>
      </c>
      <c r="G3" s="506" t="s">
        <v>109</v>
      </c>
    </row>
    <row r="4" spans="1:7" s="11" customFormat="1" ht="34.950000000000003" customHeight="1" x14ac:dyDescent="0.3">
      <c r="A4" s="494" t="s">
        <v>572</v>
      </c>
      <c r="B4" s="372">
        <v>7309</v>
      </c>
      <c r="C4" s="487">
        <v>44.4</v>
      </c>
      <c r="D4" s="372">
        <v>5396</v>
      </c>
      <c r="E4" s="487">
        <v>46.3</v>
      </c>
      <c r="F4" s="372">
        <v>12705</v>
      </c>
      <c r="G4" s="488">
        <v>45.2</v>
      </c>
    </row>
    <row r="5" spans="1:7" s="119" customFormat="1" ht="25.05" customHeight="1" x14ac:dyDescent="0.3">
      <c r="A5" s="510" t="s">
        <v>110</v>
      </c>
      <c r="B5" s="511">
        <v>9152</v>
      </c>
      <c r="C5" s="512">
        <v>55.6</v>
      </c>
      <c r="D5" s="511">
        <v>6251</v>
      </c>
      <c r="E5" s="512">
        <v>53.7</v>
      </c>
      <c r="F5" s="511">
        <v>15403</v>
      </c>
      <c r="G5" s="513">
        <v>54.8</v>
      </c>
    </row>
    <row r="6" spans="1:7" s="127" customFormat="1" ht="25.05" customHeight="1" x14ac:dyDescent="0.3">
      <c r="A6" s="514" t="s">
        <v>4</v>
      </c>
      <c r="B6" s="515">
        <v>16461</v>
      </c>
      <c r="C6" s="516">
        <v>100</v>
      </c>
      <c r="D6" s="515">
        <v>11647</v>
      </c>
      <c r="E6" s="516">
        <v>100</v>
      </c>
      <c r="F6" s="515">
        <v>28108</v>
      </c>
      <c r="G6" s="517">
        <v>100</v>
      </c>
    </row>
    <row r="7" spans="1:7" s="11" customFormat="1" ht="19.5" customHeight="1" thickBot="1" x14ac:dyDescent="0.3">
      <c r="A7" s="518" t="s">
        <v>360</v>
      </c>
      <c r="B7" s="519"/>
      <c r="C7" s="519"/>
      <c r="D7" s="519"/>
      <c r="E7" s="519"/>
      <c r="F7" s="519"/>
      <c r="G7" s="520"/>
    </row>
    <row r="8" spans="1:7" ht="15" thickTop="1" x14ac:dyDescent="0.3"/>
  </sheetData>
  <mergeCells count="5">
    <mergeCell ref="A1:G1"/>
    <mergeCell ref="B2:C2"/>
    <mergeCell ref="D2:E2"/>
    <mergeCell ref="F2:G2"/>
    <mergeCell ref="A7:G7"/>
  </mergeCells>
  <printOptions horizontalCentered="1"/>
  <pageMargins left="0.39370078740157483" right="0.39370078740157483"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6"/>
  <sheetViews>
    <sheetView showGridLines="0" view="pageBreakPreview" topLeftCell="A4" zoomScale="160" zoomScaleNormal="115" zoomScaleSheetLayoutView="160" workbookViewId="0">
      <selection activeCell="H8" sqref="H8"/>
    </sheetView>
  </sheetViews>
  <sheetFormatPr defaultColWidth="9.109375" defaultRowHeight="14.4" x14ac:dyDescent="0.3"/>
  <cols>
    <col min="1" max="1" width="0.44140625" style="149" customWidth="1"/>
    <col min="2" max="5" width="9.109375" style="149"/>
    <col min="6" max="6" width="13.5546875" style="149" customWidth="1"/>
    <col min="7" max="9" width="9.109375" style="149"/>
    <col min="10" max="10" width="11.44140625" style="149" customWidth="1"/>
    <col min="11" max="11" width="9.109375" style="149"/>
    <col min="12" max="12" width="31.33203125" style="149" customWidth="1"/>
    <col min="13" max="13" width="9.109375" style="149"/>
    <col min="14" max="25" width="9.109375" style="138"/>
    <col min="26" max="16384" width="9.109375" style="149"/>
  </cols>
  <sheetData>
    <row r="1" spans="1:25" s="225" customFormat="1" ht="30" customHeight="1" x14ac:dyDescent="0.3">
      <c r="A1" s="227"/>
      <c r="B1" s="231" t="s">
        <v>480</v>
      </c>
      <c r="C1" s="228"/>
      <c r="D1" s="228"/>
      <c r="E1" s="228"/>
      <c r="F1" s="228"/>
      <c r="G1" s="228"/>
      <c r="H1" s="229"/>
      <c r="I1" s="229"/>
      <c r="J1" s="229"/>
      <c r="K1" s="229"/>
      <c r="L1" s="229"/>
      <c r="M1" s="229"/>
      <c r="N1" s="230"/>
      <c r="O1" s="230"/>
      <c r="P1" s="230"/>
      <c r="Q1" s="230"/>
      <c r="R1" s="230"/>
      <c r="S1" s="230"/>
      <c r="T1" s="230"/>
      <c r="U1" s="230"/>
      <c r="V1" s="230"/>
      <c r="W1" s="230"/>
      <c r="X1" s="230"/>
      <c r="Y1" s="230"/>
    </row>
    <row r="2" spans="1:25" x14ac:dyDescent="0.3">
      <c r="A2" s="25"/>
      <c r="B2" s="25"/>
      <c r="C2" s="25"/>
      <c r="D2" s="25"/>
      <c r="E2" s="25"/>
      <c r="F2" s="25"/>
      <c r="G2" s="25"/>
      <c r="H2" s="25"/>
      <c r="I2" s="25"/>
      <c r="J2" s="25"/>
      <c r="K2" s="25"/>
      <c r="L2" s="25"/>
      <c r="M2" s="25"/>
    </row>
    <row r="3" spans="1:25" ht="15" x14ac:dyDescent="0.25">
      <c r="A3" s="25"/>
      <c r="B3" s="25"/>
      <c r="C3" s="25"/>
      <c r="D3" s="25"/>
      <c r="E3" s="25"/>
      <c r="F3" s="25"/>
      <c r="G3" s="25"/>
      <c r="H3" s="25"/>
      <c r="I3" s="25"/>
      <c r="J3" s="25"/>
      <c r="K3" s="25"/>
      <c r="L3" s="25"/>
      <c r="M3" s="25"/>
    </row>
    <row r="4" spans="1:25" ht="15" x14ac:dyDescent="0.25">
      <c r="A4" s="25"/>
      <c r="B4" s="25"/>
      <c r="C4" s="25"/>
      <c r="D4" s="25"/>
      <c r="E4" s="25"/>
      <c r="F4" s="25"/>
      <c r="G4" s="25"/>
      <c r="H4" s="25"/>
      <c r="I4" s="25"/>
      <c r="J4" s="25"/>
      <c r="K4" s="25"/>
      <c r="L4" s="25"/>
      <c r="M4" s="25"/>
    </row>
    <row r="5" spans="1:25" ht="15" x14ac:dyDescent="0.25">
      <c r="A5" s="25"/>
      <c r="B5" s="25"/>
      <c r="C5" s="25"/>
      <c r="D5" s="25"/>
      <c r="E5" s="25"/>
      <c r="F5" s="25"/>
      <c r="G5" s="25"/>
      <c r="H5" s="25"/>
      <c r="I5" s="25"/>
      <c r="J5" s="25"/>
      <c r="K5" s="25"/>
      <c r="L5" s="25"/>
      <c r="M5" s="25"/>
    </row>
    <row r="6" spans="1:25" ht="15" x14ac:dyDescent="0.25">
      <c r="A6" s="25"/>
      <c r="B6" s="25"/>
      <c r="C6" s="25"/>
      <c r="D6" s="25"/>
      <c r="E6" s="25"/>
      <c r="F6" s="25"/>
      <c r="G6" s="25"/>
      <c r="H6" s="25"/>
      <c r="I6" s="25"/>
      <c r="J6" s="25"/>
      <c r="K6" s="25"/>
      <c r="L6" s="25"/>
      <c r="M6" s="25"/>
    </row>
    <row r="7" spans="1:25" x14ac:dyDescent="0.3">
      <c r="A7" s="25"/>
      <c r="B7" s="25"/>
      <c r="C7" s="25"/>
      <c r="D7" s="25"/>
      <c r="E7" s="26"/>
      <c r="F7" s="26"/>
      <c r="G7" s="26"/>
      <c r="H7" s="26"/>
      <c r="I7" s="26"/>
      <c r="J7" s="25"/>
      <c r="K7" s="25"/>
      <c r="L7" s="25"/>
      <c r="M7" s="25"/>
    </row>
    <row r="8" spans="1:25" x14ac:dyDescent="0.3">
      <c r="A8" s="25"/>
      <c r="B8" s="25"/>
      <c r="C8" s="25"/>
      <c r="D8" s="26"/>
      <c r="E8" s="26"/>
      <c r="F8" s="25"/>
      <c r="G8" s="25"/>
      <c r="H8" s="26"/>
      <c r="I8" s="26"/>
      <c r="J8" s="26"/>
      <c r="K8" s="26"/>
      <c r="L8" s="25"/>
      <c r="M8" s="25"/>
    </row>
    <row r="9" spans="1:25" x14ac:dyDescent="0.3">
      <c r="A9" s="25"/>
      <c r="B9" s="25"/>
      <c r="C9" s="25"/>
      <c r="D9" s="26"/>
      <c r="E9" s="26"/>
      <c r="F9" s="25"/>
      <c r="G9" s="25"/>
      <c r="H9" s="26"/>
      <c r="I9" s="26"/>
      <c r="J9" s="26"/>
      <c r="K9" s="26"/>
      <c r="L9" s="25"/>
      <c r="M9" s="25"/>
    </row>
    <row r="10" spans="1:25" x14ac:dyDescent="0.3">
      <c r="A10" s="25"/>
      <c r="B10" s="25"/>
      <c r="C10" s="25"/>
      <c r="D10" s="25"/>
      <c r="E10" s="25"/>
      <c r="F10" s="25"/>
      <c r="G10" s="25"/>
      <c r="H10" s="26"/>
      <c r="I10" s="26"/>
      <c r="J10" s="26"/>
      <c r="K10" s="26"/>
      <c r="L10" s="26"/>
      <c r="M10" s="25"/>
    </row>
    <row r="11" spans="1:25" x14ac:dyDescent="0.3">
      <c r="A11" s="25"/>
      <c r="B11" s="25"/>
      <c r="C11" s="25"/>
      <c r="D11" s="25"/>
      <c r="E11" s="25"/>
      <c r="F11" s="25"/>
      <c r="G11" s="25"/>
      <c r="H11" s="26"/>
      <c r="I11" s="26"/>
      <c r="J11" s="26"/>
      <c r="K11" s="26"/>
      <c r="L11" s="26"/>
      <c r="M11" s="25"/>
    </row>
    <row r="12" spans="1:25" x14ac:dyDescent="0.3">
      <c r="A12" s="25"/>
      <c r="B12" s="25"/>
      <c r="C12" s="25"/>
      <c r="D12" s="25"/>
      <c r="E12" s="25"/>
      <c r="F12" s="25"/>
      <c r="G12" s="25"/>
      <c r="H12" s="26"/>
      <c r="I12" s="26"/>
      <c r="J12" s="26"/>
      <c r="K12" s="26"/>
      <c r="L12" s="25"/>
      <c r="M12" s="25"/>
    </row>
    <row r="13" spans="1:25" x14ac:dyDescent="0.3">
      <c r="A13" s="25"/>
      <c r="B13" s="25"/>
      <c r="C13" s="25"/>
      <c r="D13" s="26"/>
      <c r="E13" s="26"/>
      <c r="F13" s="25"/>
      <c r="G13" s="25"/>
      <c r="H13" s="26"/>
      <c r="I13" s="26"/>
      <c r="J13" s="26"/>
      <c r="K13" s="26"/>
      <c r="L13" s="25"/>
      <c r="M13" s="25"/>
    </row>
    <row r="14" spans="1:25" x14ac:dyDescent="0.3">
      <c r="A14" s="25"/>
      <c r="B14" s="25"/>
      <c r="C14" s="26"/>
      <c r="D14" s="26"/>
      <c r="E14" s="26"/>
      <c r="F14" s="25"/>
      <c r="G14" s="25"/>
      <c r="H14" s="26"/>
      <c r="I14" s="26"/>
      <c r="J14" s="26"/>
      <c r="K14" s="26"/>
      <c r="L14" s="25"/>
      <c r="M14" s="25"/>
    </row>
    <row r="15" spans="1:25" x14ac:dyDescent="0.3">
      <c r="A15" s="25"/>
      <c r="B15" s="25"/>
      <c r="C15" s="25"/>
      <c r="D15" s="25"/>
      <c r="E15" s="25"/>
      <c r="F15" s="25"/>
      <c r="G15" s="25"/>
      <c r="H15" s="26"/>
      <c r="I15" s="26"/>
      <c r="J15" s="26"/>
      <c r="K15" s="26"/>
      <c r="L15" s="25"/>
      <c r="M15" s="25"/>
    </row>
    <row r="16" spans="1:25" ht="15.75" customHeight="1" x14ac:dyDescent="0.3">
      <c r="A16" s="25"/>
      <c r="B16" s="25"/>
      <c r="C16" s="25"/>
      <c r="D16" s="25"/>
      <c r="E16" s="25"/>
      <c r="F16" s="25"/>
      <c r="G16" s="25"/>
      <c r="H16" s="26"/>
      <c r="I16" s="26"/>
      <c r="J16" s="26"/>
      <c r="K16" s="26"/>
      <c r="L16" s="25"/>
      <c r="M16" s="25"/>
    </row>
    <row r="17" spans="1:25" x14ac:dyDescent="0.3">
      <c r="A17" s="25"/>
      <c r="B17" s="25"/>
      <c r="C17" s="25"/>
      <c r="D17" s="25"/>
      <c r="E17" s="25"/>
      <c r="F17" s="25"/>
      <c r="G17" s="25"/>
      <c r="H17" s="26"/>
      <c r="I17" s="26"/>
      <c r="J17" s="26"/>
      <c r="K17" s="26"/>
      <c r="L17" s="25"/>
      <c r="M17" s="25"/>
    </row>
    <row r="18" spans="1:25" x14ac:dyDescent="0.3">
      <c r="A18" s="25"/>
      <c r="B18" s="25"/>
      <c r="C18" s="25"/>
      <c r="D18" s="25"/>
      <c r="E18" s="25"/>
      <c r="F18" s="25"/>
      <c r="G18" s="25"/>
      <c r="H18" s="26"/>
      <c r="I18" s="26"/>
      <c r="J18" s="26"/>
      <c r="K18" s="26"/>
      <c r="L18" s="25"/>
      <c r="M18" s="25"/>
    </row>
    <row r="19" spans="1:25" x14ac:dyDescent="0.3">
      <c r="A19" s="25"/>
      <c r="B19" s="25"/>
      <c r="C19" s="25"/>
      <c r="D19" s="25"/>
      <c r="E19" s="25"/>
      <c r="F19" s="25"/>
      <c r="G19" s="25"/>
      <c r="H19" s="26"/>
      <c r="I19" s="26"/>
      <c r="J19" s="26"/>
      <c r="K19" s="26"/>
      <c r="L19" s="25"/>
      <c r="M19" s="25"/>
    </row>
    <row r="20" spans="1:25" x14ac:dyDescent="0.3">
      <c r="A20" s="25"/>
      <c r="B20" s="25"/>
      <c r="C20" s="25"/>
      <c r="D20" s="25"/>
      <c r="E20" s="25"/>
      <c r="F20" s="25"/>
      <c r="G20" s="25"/>
      <c r="H20" s="26"/>
      <c r="I20" s="26"/>
      <c r="J20" s="26"/>
      <c r="K20" s="26"/>
      <c r="L20" s="25"/>
      <c r="M20" s="25"/>
    </row>
    <row r="21" spans="1:25" x14ac:dyDescent="0.3">
      <c r="A21" s="25"/>
      <c r="B21" s="25"/>
      <c r="C21" s="25"/>
      <c r="D21" s="25"/>
      <c r="E21" s="25"/>
      <c r="F21" s="25"/>
      <c r="G21" s="25"/>
      <c r="H21" s="26"/>
      <c r="I21" s="26"/>
      <c r="J21" s="26"/>
      <c r="K21" s="26"/>
      <c r="L21" s="25"/>
      <c r="M21" s="25"/>
    </row>
    <row r="22" spans="1:25" x14ac:dyDescent="0.3">
      <c r="A22" s="25"/>
      <c r="B22" s="25"/>
      <c r="C22" s="25"/>
      <c r="D22" s="25"/>
      <c r="E22" s="25"/>
      <c r="F22" s="25"/>
      <c r="G22" s="25"/>
      <c r="H22" s="26"/>
      <c r="I22" s="26"/>
      <c r="J22" s="26"/>
      <c r="K22" s="26"/>
      <c r="L22" s="25"/>
      <c r="M22" s="25"/>
    </row>
    <row r="23" spans="1:25" ht="15" customHeight="1" x14ac:dyDescent="0.3">
      <c r="A23" s="25"/>
      <c r="B23" s="25"/>
      <c r="C23" s="25"/>
      <c r="D23" s="25"/>
      <c r="E23" s="25"/>
      <c r="F23" s="25"/>
      <c r="G23" s="25"/>
      <c r="H23" s="26"/>
      <c r="I23" s="26"/>
      <c r="J23" s="26"/>
      <c r="K23" s="26"/>
      <c r="L23" s="25"/>
      <c r="M23" s="25"/>
    </row>
    <row r="24" spans="1:25" s="191" customFormat="1" ht="30" customHeight="1" x14ac:dyDescent="0.25">
      <c r="A24" s="939" t="s">
        <v>656</v>
      </c>
      <c r="B24" s="940"/>
      <c r="C24" s="940"/>
      <c r="D24" s="940"/>
      <c r="E24" s="940"/>
      <c r="F24" s="940"/>
      <c r="G24" s="940"/>
      <c r="H24" s="940"/>
      <c r="I24" s="940"/>
      <c r="J24" s="940"/>
      <c r="K24" s="940"/>
      <c r="L24" s="940"/>
      <c r="M24" s="155"/>
      <c r="N24" s="200"/>
      <c r="O24" s="200"/>
      <c r="P24" s="200"/>
      <c r="Q24" s="200"/>
      <c r="R24" s="200"/>
      <c r="S24" s="200"/>
      <c r="T24" s="200"/>
      <c r="U24" s="200"/>
      <c r="V24" s="200"/>
      <c r="W24" s="200"/>
      <c r="X24" s="200"/>
      <c r="Y24" s="200"/>
    </row>
    <row r="25" spans="1:25" s="191" customFormat="1" ht="18" customHeight="1" x14ac:dyDescent="0.25">
      <c r="A25" s="303" t="s">
        <v>360</v>
      </c>
      <c r="B25" s="941"/>
      <c r="C25" s="941"/>
      <c r="D25" s="941"/>
      <c r="E25" s="941"/>
      <c r="F25" s="941"/>
      <c r="G25" s="941"/>
      <c r="H25" s="941"/>
      <c r="I25" s="941"/>
      <c r="J25" s="941"/>
      <c r="K25" s="942"/>
      <c r="L25" s="942"/>
      <c r="M25" s="155"/>
      <c r="N25" s="200"/>
      <c r="O25" s="200"/>
      <c r="P25" s="200"/>
      <c r="Q25" s="200"/>
      <c r="R25" s="200"/>
      <c r="S25" s="200"/>
      <c r="T25" s="200"/>
      <c r="U25" s="200"/>
      <c r="V25" s="200"/>
      <c r="W25" s="200"/>
      <c r="X25" s="200"/>
      <c r="Y25" s="200"/>
    </row>
    <row r="26" spans="1:25" x14ac:dyDescent="0.3">
      <c r="G26" s="25"/>
      <c r="H26" s="25"/>
      <c r="I26" s="25"/>
      <c r="J26" s="25"/>
      <c r="K26" s="25"/>
      <c r="L26" s="25"/>
      <c r="M26" s="25"/>
    </row>
  </sheetData>
  <dataConsolidate/>
  <mergeCells count="1">
    <mergeCell ref="A24:L24"/>
  </mergeCells>
  <printOptions horizontalCentered="1"/>
  <pageMargins left="0.70866141732283472" right="0.70866141732283472" top="0.74803149606299213" bottom="0.74803149606299213" header="0.31496062992125984" footer="0.31496062992125984"/>
  <pageSetup paperSize="9" scale="97"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view="pageBreakPreview" zoomScaleNormal="100" zoomScaleSheetLayoutView="100" workbookViewId="0">
      <selection activeCell="H16" sqref="H16"/>
    </sheetView>
  </sheetViews>
  <sheetFormatPr defaultColWidth="9.109375" defaultRowHeight="14.4" x14ac:dyDescent="0.3"/>
  <cols>
    <col min="1" max="1" width="52.5546875" style="11" customWidth="1"/>
    <col min="2" max="2" width="17.5546875" style="85" customWidth="1"/>
    <col min="3" max="3" width="18.88671875" style="12" customWidth="1"/>
    <col min="4" max="16384" width="9.109375" style="11"/>
  </cols>
  <sheetData>
    <row r="1" spans="1:3" s="233" customFormat="1" ht="30" customHeight="1" x14ac:dyDescent="0.3">
      <c r="A1" s="497" t="s">
        <v>352</v>
      </c>
      <c r="B1" s="498"/>
      <c r="C1" s="499"/>
    </row>
    <row r="2" spans="1:3" s="119" customFormat="1" ht="28.5" customHeight="1" x14ac:dyDescent="0.3">
      <c r="A2" s="507"/>
      <c r="B2" s="508" t="s">
        <v>108</v>
      </c>
      <c r="C2" s="509" t="s">
        <v>109</v>
      </c>
    </row>
    <row r="3" spans="1:3" s="130" customFormat="1" ht="19.95" customHeight="1" x14ac:dyDescent="0.3">
      <c r="A3" s="493" t="s">
        <v>179</v>
      </c>
      <c r="B3" s="368">
        <v>19982</v>
      </c>
      <c r="C3" s="484">
        <v>71.099999999999994</v>
      </c>
    </row>
    <row r="4" spans="1:3" ht="19.95" customHeight="1" x14ac:dyDescent="0.3">
      <c r="A4" s="494" t="s">
        <v>573</v>
      </c>
      <c r="B4" s="372">
        <v>7570</v>
      </c>
      <c r="C4" s="488">
        <v>26.9</v>
      </c>
    </row>
    <row r="5" spans="1:3" s="130" customFormat="1" ht="19.95" customHeight="1" x14ac:dyDescent="0.3">
      <c r="A5" s="493" t="s">
        <v>100</v>
      </c>
      <c r="B5" s="368">
        <v>154</v>
      </c>
      <c r="C5" s="484">
        <v>0.5</v>
      </c>
    </row>
    <row r="6" spans="1:3" ht="19.95" customHeight="1" x14ac:dyDescent="0.3">
      <c r="A6" s="494" t="s">
        <v>1</v>
      </c>
      <c r="B6" s="372">
        <v>27</v>
      </c>
      <c r="C6" s="488">
        <v>0.1</v>
      </c>
    </row>
    <row r="7" spans="1:3" s="130" customFormat="1" ht="19.95" customHeight="1" x14ac:dyDescent="0.3">
      <c r="A7" s="493" t="s">
        <v>2</v>
      </c>
      <c r="B7" s="368">
        <v>223</v>
      </c>
      <c r="C7" s="484">
        <v>0.8</v>
      </c>
    </row>
    <row r="8" spans="1:3" ht="19.95" customHeight="1" x14ac:dyDescent="0.3">
      <c r="A8" s="494" t="s">
        <v>3</v>
      </c>
      <c r="B8" s="372">
        <v>152</v>
      </c>
      <c r="C8" s="488">
        <v>0.5</v>
      </c>
    </row>
    <row r="9" spans="1:3" s="119" customFormat="1" ht="25.05" customHeight="1" x14ac:dyDescent="0.3">
      <c r="A9" s="495" t="s">
        <v>4</v>
      </c>
      <c r="B9" s="489">
        <v>28108</v>
      </c>
      <c r="C9" s="491">
        <v>100</v>
      </c>
    </row>
    <row r="10" spans="1:3" s="3" customFormat="1" ht="21" customHeight="1" x14ac:dyDescent="0.3">
      <c r="A10" s="232" t="s">
        <v>360</v>
      </c>
      <c r="B10" s="131"/>
      <c r="C10" s="131"/>
    </row>
    <row r="11" spans="1:3" x14ac:dyDescent="0.3">
      <c r="B11" s="84"/>
    </row>
    <row r="12" spans="1:3" x14ac:dyDescent="0.3">
      <c r="B12" s="84"/>
    </row>
  </sheetData>
  <mergeCells count="1">
    <mergeCell ref="A1:C1"/>
  </mergeCells>
  <printOptions horizontalCentered="1"/>
  <pageMargins left="0.39370078740157483" right="0.39370078740157483"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5"/>
  <sheetViews>
    <sheetView showGridLines="0" view="pageBreakPreview" zoomScaleNormal="100" zoomScaleSheetLayoutView="100" workbookViewId="0">
      <selection activeCell="B2" sqref="B2:F2"/>
    </sheetView>
  </sheetViews>
  <sheetFormatPr defaultColWidth="5.88671875" defaultRowHeight="21.75" customHeight="1" x14ac:dyDescent="0.3"/>
  <cols>
    <col min="1" max="1" width="35.33203125" style="23" customWidth="1"/>
    <col min="2" max="21" width="7.77734375" style="24" customWidth="1"/>
    <col min="22" max="16384" width="5.88671875" style="23"/>
  </cols>
  <sheetData>
    <row r="1" spans="1:21" s="233" customFormat="1" ht="30" customHeight="1" x14ac:dyDescent="0.3">
      <c r="A1" s="497" t="s">
        <v>353</v>
      </c>
      <c r="B1" s="498"/>
      <c r="C1" s="498"/>
      <c r="D1" s="498"/>
      <c r="E1" s="498"/>
      <c r="F1" s="498"/>
      <c r="G1" s="498"/>
      <c r="H1" s="498"/>
      <c r="I1" s="498"/>
      <c r="J1" s="498"/>
      <c r="K1" s="498"/>
      <c r="L1" s="498"/>
      <c r="M1" s="498"/>
      <c r="N1" s="498"/>
      <c r="O1" s="498"/>
      <c r="P1" s="498"/>
      <c r="Q1" s="498"/>
      <c r="R1" s="498"/>
      <c r="S1" s="498"/>
      <c r="T1" s="498"/>
      <c r="U1" s="499"/>
    </row>
    <row r="2" spans="1:21" s="119" customFormat="1" ht="28.5" customHeight="1" x14ac:dyDescent="0.3">
      <c r="A2" s="507"/>
      <c r="B2" s="521" t="s">
        <v>129</v>
      </c>
      <c r="C2" s="521"/>
      <c r="D2" s="521"/>
      <c r="E2" s="521"/>
      <c r="F2" s="521"/>
      <c r="G2" s="521" t="s">
        <v>6</v>
      </c>
      <c r="H2" s="521"/>
      <c r="I2" s="521"/>
      <c r="J2" s="521"/>
      <c r="K2" s="521"/>
      <c r="L2" s="521" t="s">
        <v>574</v>
      </c>
      <c r="M2" s="521"/>
      <c r="N2" s="521"/>
      <c r="O2" s="521"/>
      <c r="P2" s="521"/>
      <c r="Q2" s="521" t="s">
        <v>4</v>
      </c>
      <c r="R2" s="521"/>
      <c r="S2" s="521"/>
      <c r="T2" s="521"/>
      <c r="U2" s="522"/>
    </row>
    <row r="3" spans="1:21" s="235" customFormat="1" ht="25.05" customHeight="1" x14ac:dyDescent="0.3">
      <c r="A3" s="523"/>
      <c r="B3" s="613" t="s">
        <v>7</v>
      </c>
      <c r="C3" s="613" t="s">
        <v>8</v>
      </c>
      <c r="D3" s="613" t="s">
        <v>9</v>
      </c>
      <c r="E3" s="613" t="s">
        <v>10</v>
      </c>
      <c r="F3" s="613" t="s">
        <v>4</v>
      </c>
      <c r="G3" s="613" t="s">
        <v>7</v>
      </c>
      <c r="H3" s="613" t="s">
        <v>8</v>
      </c>
      <c r="I3" s="613" t="s">
        <v>9</v>
      </c>
      <c r="J3" s="613" t="s">
        <v>10</v>
      </c>
      <c r="K3" s="613" t="s">
        <v>4</v>
      </c>
      <c r="L3" s="613" t="s">
        <v>7</v>
      </c>
      <c r="M3" s="613" t="s">
        <v>8</v>
      </c>
      <c r="N3" s="613" t="s">
        <v>9</v>
      </c>
      <c r="O3" s="613" t="s">
        <v>10</v>
      </c>
      <c r="P3" s="613" t="s">
        <v>4</v>
      </c>
      <c r="Q3" s="613" t="s">
        <v>7</v>
      </c>
      <c r="R3" s="613" t="s">
        <v>11</v>
      </c>
      <c r="S3" s="613" t="s">
        <v>12</v>
      </c>
      <c r="T3" s="613" t="s">
        <v>10</v>
      </c>
      <c r="U3" s="615" t="s">
        <v>4</v>
      </c>
    </row>
    <row r="4" spans="1:21" s="30" customFormat="1" ht="19.95" customHeight="1" x14ac:dyDescent="0.3">
      <c r="A4" s="494" t="s">
        <v>168</v>
      </c>
      <c r="B4" s="372">
        <v>2326</v>
      </c>
      <c r="C4" s="372">
        <v>55</v>
      </c>
      <c r="D4" s="372">
        <v>42</v>
      </c>
      <c r="E4" s="372">
        <v>20</v>
      </c>
      <c r="F4" s="372">
        <v>2443</v>
      </c>
      <c r="G4" s="372">
        <v>3411</v>
      </c>
      <c r="H4" s="372">
        <v>1905</v>
      </c>
      <c r="I4" s="372">
        <v>1244</v>
      </c>
      <c r="J4" s="372">
        <v>308</v>
      </c>
      <c r="K4" s="372">
        <v>6868</v>
      </c>
      <c r="L4" s="372">
        <v>4332</v>
      </c>
      <c r="M4" s="372">
        <v>3089</v>
      </c>
      <c r="N4" s="372">
        <v>2019</v>
      </c>
      <c r="O4" s="372">
        <v>406</v>
      </c>
      <c r="P4" s="372">
        <v>9846</v>
      </c>
      <c r="Q4" s="372">
        <v>10069</v>
      </c>
      <c r="R4" s="372">
        <v>5049</v>
      </c>
      <c r="S4" s="372">
        <v>3305</v>
      </c>
      <c r="T4" s="372">
        <v>734</v>
      </c>
      <c r="U4" s="943">
        <v>19157</v>
      </c>
    </row>
    <row r="5" spans="1:21" s="30" customFormat="1" ht="19.95" customHeight="1" x14ac:dyDescent="0.3">
      <c r="A5" s="493" t="s">
        <v>170</v>
      </c>
      <c r="B5" s="368">
        <v>0</v>
      </c>
      <c r="C5" s="368" t="s">
        <v>334</v>
      </c>
      <c r="D5" s="368">
        <v>29</v>
      </c>
      <c r="E5" s="368">
        <v>13</v>
      </c>
      <c r="F5" s="368">
        <v>44</v>
      </c>
      <c r="G5" s="368" t="s">
        <v>334</v>
      </c>
      <c r="H5" s="368">
        <v>150</v>
      </c>
      <c r="I5" s="368">
        <v>475</v>
      </c>
      <c r="J5" s="368">
        <v>301</v>
      </c>
      <c r="K5" s="368">
        <v>928</v>
      </c>
      <c r="L5" s="368">
        <v>0</v>
      </c>
      <c r="M5" s="368">
        <v>30</v>
      </c>
      <c r="N5" s="368">
        <v>115</v>
      </c>
      <c r="O5" s="368">
        <v>80</v>
      </c>
      <c r="P5" s="368">
        <v>225</v>
      </c>
      <c r="Q5" s="368" t="s">
        <v>334</v>
      </c>
      <c r="R5" s="368">
        <v>182</v>
      </c>
      <c r="S5" s="368">
        <v>619</v>
      </c>
      <c r="T5" s="368">
        <v>394</v>
      </c>
      <c r="U5" s="944">
        <v>1197</v>
      </c>
    </row>
    <row r="6" spans="1:21" s="30" customFormat="1" ht="19.95" customHeight="1" x14ac:dyDescent="0.3">
      <c r="A6" s="494" t="s">
        <v>26</v>
      </c>
      <c r="B6" s="372" t="s">
        <v>334</v>
      </c>
      <c r="C6" s="372" t="s">
        <v>334</v>
      </c>
      <c r="D6" s="372">
        <v>10</v>
      </c>
      <c r="E6" s="372">
        <v>6</v>
      </c>
      <c r="F6" s="372">
        <v>18</v>
      </c>
      <c r="G6" s="372">
        <v>20</v>
      </c>
      <c r="H6" s="372">
        <v>97</v>
      </c>
      <c r="I6" s="372">
        <v>406</v>
      </c>
      <c r="J6" s="372">
        <v>367</v>
      </c>
      <c r="K6" s="372">
        <v>890</v>
      </c>
      <c r="L6" s="372">
        <v>69</v>
      </c>
      <c r="M6" s="372">
        <v>433</v>
      </c>
      <c r="N6" s="372">
        <v>1790</v>
      </c>
      <c r="O6" s="372">
        <v>1057</v>
      </c>
      <c r="P6" s="372">
        <v>3349</v>
      </c>
      <c r="Q6" s="372">
        <v>90</v>
      </c>
      <c r="R6" s="372">
        <v>531</v>
      </c>
      <c r="S6" s="372">
        <v>2206</v>
      </c>
      <c r="T6" s="372">
        <v>1430</v>
      </c>
      <c r="U6" s="943">
        <v>4257</v>
      </c>
    </row>
    <row r="7" spans="1:21" s="30" customFormat="1" ht="19.95" customHeight="1" x14ac:dyDescent="0.3">
      <c r="A7" s="493" t="s">
        <v>575</v>
      </c>
      <c r="B7" s="368">
        <v>0</v>
      </c>
      <c r="C7" s="368">
        <v>0</v>
      </c>
      <c r="D7" s="368">
        <v>0</v>
      </c>
      <c r="E7" s="368">
        <v>0</v>
      </c>
      <c r="F7" s="368">
        <v>0</v>
      </c>
      <c r="G7" s="368" t="s">
        <v>334</v>
      </c>
      <c r="H7" s="368">
        <v>24</v>
      </c>
      <c r="I7" s="368">
        <v>73</v>
      </c>
      <c r="J7" s="368">
        <v>107</v>
      </c>
      <c r="K7" s="368">
        <v>206</v>
      </c>
      <c r="L7" s="368">
        <v>27</v>
      </c>
      <c r="M7" s="368">
        <v>190</v>
      </c>
      <c r="N7" s="368">
        <v>925</v>
      </c>
      <c r="O7" s="368">
        <v>892</v>
      </c>
      <c r="P7" s="368">
        <v>2034</v>
      </c>
      <c r="Q7" s="368">
        <v>29</v>
      </c>
      <c r="R7" s="368">
        <v>214</v>
      </c>
      <c r="S7" s="368">
        <v>998</v>
      </c>
      <c r="T7" s="368">
        <v>999</v>
      </c>
      <c r="U7" s="944">
        <v>2240</v>
      </c>
    </row>
    <row r="8" spans="1:21" s="30" customFormat="1" ht="19.95" customHeight="1" x14ac:dyDescent="0.3">
      <c r="A8" s="494" t="s">
        <v>214</v>
      </c>
      <c r="B8" s="372" t="s">
        <v>334</v>
      </c>
      <c r="C8" s="372">
        <v>0</v>
      </c>
      <c r="D8" s="372">
        <v>0</v>
      </c>
      <c r="E8" s="372" t="s">
        <v>334</v>
      </c>
      <c r="F8" s="372" t="s">
        <v>334</v>
      </c>
      <c r="G8" s="372" t="s">
        <v>334</v>
      </c>
      <c r="H8" s="372">
        <v>42</v>
      </c>
      <c r="I8" s="372">
        <v>83</v>
      </c>
      <c r="J8" s="372">
        <v>98</v>
      </c>
      <c r="K8" s="372">
        <v>225</v>
      </c>
      <c r="L8" s="372">
        <v>41</v>
      </c>
      <c r="M8" s="372">
        <v>224</v>
      </c>
      <c r="N8" s="372">
        <v>471</v>
      </c>
      <c r="O8" s="372">
        <v>262</v>
      </c>
      <c r="P8" s="372">
        <v>998</v>
      </c>
      <c r="Q8" s="372">
        <v>44</v>
      </c>
      <c r="R8" s="372">
        <v>266</v>
      </c>
      <c r="S8" s="372">
        <v>554</v>
      </c>
      <c r="T8" s="372">
        <v>363</v>
      </c>
      <c r="U8" s="943">
        <v>1227</v>
      </c>
    </row>
    <row r="9" spans="1:21" s="30" customFormat="1" ht="19.95" customHeight="1" x14ac:dyDescent="0.3">
      <c r="A9" s="493" t="s">
        <v>13</v>
      </c>
      <c r="B9" s="368">
        <v>0</v>
      </c>
      <c r="C9" s="368">
        <v>0</v>
      </c>
      <c r="D9" s="368">
        <v>0</v>
      </c>
      <c r="E9" s="368">
        <v>0</v>
      </c>
      <c r="F9" s="368">
        <v>0</v>
      </c>
      <c r="G9" s="368">
        <v>0</v>
      </c>
      <c r="H9" s="368" t="s">
        <v>334</v>
      </c>
      <c r="I9" s="368" t="s">
        <v>334</v>
      </c>
      <c r="J9" s="368">
        <v>0</v>
      </c>
      <c r="K9" s="368">
        <v>8</v>
      </c>
      <c r="L9" s="368">
        <v>0</v>
      </c>
      <c r="M9" s="368">
        <v>0</v>
      </c>
      <c r="N9" s="368">
        <v>0</v>
      </c>
      <c r="O9" s="368" t="s">
        <v>334</v>
      </c>
      <c r="P9" s="368" t="s">
        <v>334</v>
      </c>
      <c r="Q9" s="368">
        <v>0</v>
      </c>
      <c r="R9" s="368" t="s">
        <v>334</v>
      </c>
      <c r="S9" s="368" t="s">
        <v>334</v>
      </c>
      <c r="T9" s="368" t="s">
        <v>334</v>
      </c>
      <c r="U9" s="944">
        <v>9</v>
      </c>
    </row>
    <row r="10" spans="1:21" s="30" customFormat="1" ht="19.95" customHeight="1" x14ac:dyDescent="0.3">
      <c r="A10" s="494" t="s">
        <v>51</v>
      </c>
      <c r="B10" s="372">
        <v>0</v>
      </c>
      <c r="C10" s="372">
        <v>0</v>
      </c>
      <c r="D10" s="372">
        <v>0</v>
      </c>
      <c r="E10" s="372">
        <v>0</v>
      </c>
      <c r="F10" s="372">
        <v>0</v>
      </c>
      <c r="G10" s="372">
        <v>0</v>
      </c>
      <c r="H10" s="372" t="s">
        <v>334</v>
      </c>
      <c r="I10" s="372" t="s">
        <v>334</v>
      </c>
      <c r="J10" s="372">
        <v>0</v>
      </c>
      <c r="K10" s="372">
        <v>5</v>
      </c>
      <c r="L10" s="372" t="s">
        <v>334</v>
      </c>
      <c r="M10" s="372">
        <v>9</v>
      </c>
      <c r="N10" s="372">
        <v>5</v>
      </c>
      <c r="O10" s="372">
        <v>0</v>
      </c>
      <c r="P10" s="372">
        <v>16</v>
      </c>
      <c r="Q10" s="372" t="s">
        <v>334</v>
      </c>
      <c r="R10" s="372">
        <v>11</v>
      </c>
      <c r="S10" s="372">
        <v>8</v>
      </c>
      <c r="T10" s="372">
        <v>0</v>
      </c>
      <c r="U10" s="943">
        <v>21</v>
      </c>
    </row>
    <row r="11" spans="1:21" s="234" customFormat="1" ht="25.05" customHeight="1" x14ac:dyDescent="0.3">
      <c r="A11" s="495" t="s">
        <v>4</v>
      </c>
      <c r="B11" s="489">
        <v>2328</v>
      </c>
      <c r="C11" s="489">
        <v>58</v>
      </c>
      <c r="D11" s="489">
        <v>81</v>
      </c>
      <c r="E11" s="489">
        <v>42</v>
      </c>
      <c r="F11" s="489">
        <v>2509</v>
      </c>
      <c r="G11" s="489">
        <v>3437</v>
      </c>
      <c r="H11" s="489">
        <v>2224</v>
      </c>
      <c r="I11" s="489">
        <v>2288</v>
      </c>
      <c r="J11" s="489">
        <v>1181</v>
      </c>
      <c r="K11" s="489">
        <v>9130</v>
      </c>
      <c r="L11" s="489">
        <v>4471</v>
      </c>
      <c r="M11" s="489">
        <v>3975</v>
      </c>
      <c r="N11" s="489">
        <v>5325</v>
      </c>
      <c r="O11" s="489">
        <v>2698</v>
      </c>
      <c r="P11" s="489">
        <v>16469</v>
      </c>
      <c r="Q11" s="489">
        <v>10236</v>
      </c>
      <c r="R11" s="489">
        <v>6257</v>
      </c>
      <c r="S11" s="489">
        <v>7694</v>
      </c>
      <c r="T11" s="489">
        <v>3921</v>
      </c>
      <c r="U11" s="583">
        <v>28108</v>
      </c>
    </row>
    <row r="12" spans="1:21" s="191" customFormat="1" ht="19.95" customHeight="1" x14ac:dyDescent="0.25">
      <c r="A12" s="942" t="s">
        <v>443</v>
      </c>
      <c r="B12" s="945"/>
      <c r="C12" s="945"/>
      <c r="D12" s="945"/>
      <c r="E12" s="945"/>
      <c r="F12" s="945"/>
      <c r="G12" s="945"/>
      <c r="H12" s="945"/>
      <c r="I12" s="945"/>
      <c r="J12" s="945"/>
      <c r="K12" s="945"/>
      <c r="L12" s="945"/>
      <c r="M12" s="945"/>
      <c r="N12" s="945"/>
      <c r="O12" s="945"/>
      <c r="P12" s="945"/>
      <c r="Q12" s="945"/>
      <c r="R12" s="946"/>
      <c r="S12" s="946"/>
      <c r="T12" s="946"/>
      <c r="U12" s="946"/>
    </row>
    <row r="13" spans="1:21" s="132" customFormat="1" ht="13.5" customHeight="1" x14ac:dyDescent="0.25">
      <c r="A13" s="947" t="s">
        <v>263</v>
      </c>
      <c r="B13" s="947"/>
      <c r="C13" s="947"/>
      <c r="D13" s="947"/>
      <c r="E13" s="947"/>
      <c r="F13" s="947"/>
      <c r="G13" s="947"/>
      <c r="H13" s="947"/>
      <c r="I13" s="947"/>
      <c r="J13" s="947"/>
      <c r="K13" s="947"/>
      <c r="L13" s="947"/>
      <c r="M13" s="947"/>
      <c r="N13" s="947"/>
      <c r="O13" s="947"/>
      <c r="P13" s="947"/>
      <c r="Q13" s="947"/>
      <c r="R13" s="192"/>
      <c r="S13" s="192"/>
      <c r="T13" s="192"/>
      <c r="U13" s="192"/>
    </row>
    <row r="14" spans="1:21" s="132" customFormat="1" ht="18" customHeight="1" x14ac:dyDescent="0.25">
      <c r="A14" s="303" t="s">
        <v>360</v>
      </c>
      <c r="B14" s="236"/>
      <c r="C14" s="236"/>
      <c r="D14" s="236"/>
      <c r="E14" s="236"/>
      <c r="F14" s="236"/>
      <c r="G14" s="236"/>
      <c r="H14" s="236"/>
      <c r="I14" s="236"/>
      <c r="J14" s="236"/>
      <c r="K14" s="236"/>
      <c r="L14" s="236"/>
      <c r="M14" s="236"/>
      <c r="N14" s="236"/>
      <c r="O14" s="236"/>
      <c r="P14" s="236"/>
      <c r="Q14" s="236"/>
      <c r="R14" s="193"/>
      <c r="S14" s="193"/>
      <c r="T14" s="193"/>
      <c r="U14" s="193"/>
    </row>
    <row r="15" spans="1:21" ht="14.25" customHeight="1" x14ac:dyDescent="0.3"/>
  </sheetData>
  <mergeCells count="6">
    <mergeCell ref="A13:Q13"/>
    <mergeCell ref="A1:U1"/>
    <mergeCell ref="B2:F2"/>
    <mergeCell ref="G2:K2"/>
    <mergeCell ref="L2:P2"/>
    <mergeCell ref="Q2:U2"/>
  </mergeCells>
  <printOptions horizontalCentered="1"/>
  <pageMargins left="0.31496062992125984" right="0.31496062992125984" top="0.74803149606299213" bottom="0.74803149606299213" header="0.31496062992125984" footer="0.31496062992125984"/>
  <pageSetup paperSize="9" scale="74"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6"/>
  <sheetViews>
    <sheetView showGridLines="0" view="pageBreakPreview" topLeftCell="A18" zoomScale="85" zoomScaleNormal="100" zoomScaleSheetLayoutView="85" workbookViewId="0">
      <selection activeCell="A44" sqref="A44:XFD44"/>
    </sheetView>
  </sheetViews>
  <sheetFormatPr defaultColWidth="9.109375" defaultRowHeight="14.25" customHeight="1" x14ac:dyDescent="0.3"/>
  <cols>
    <col min="1" max="1" width="39" style="254" bestFit="1" customWidth="1"/>
    <col min="2" max="7" width="10.77734375" style="253" customWidth="1"/>
    <col min="8" max="21" width="9.109375" style="241"/>
    <col min="22" max="16384" width="9.109375" style="242"/>
  </cols>
  <sheetData>
    <row r="1" spans="1:21" s="320" customFormat="1" ht="30" customHeight="1" x14ac:dyDescent="0.3">
      <c r="A1" s="497" t="s">
        <v>354</v>
      </c>
      <c r="B1" s="498"/>
      <c r="C1" s="498"/>
      <c r="D1" s="498"/>
      <c r="E1" s="498"/>
      <c r="F1" s="498"/>
      <c r="G1" s="499"/>
      <c r="H1" s="319"/>
      <c r="I1" s="319"/>
      <c r="J1" s="319"/>
      <c r="K1" s="319"/>
      <c r="L1" s="319"/>
      <c r="M1" s="319"/>
      <c r="N1" s="319"/>
      <c r="O1" s="319"/>
      <c r="P1" s="319"/>
      <c r="Q1" s="319"/>
      <c r="R1" s="319"/>
      <c r="S1" s="319"/>
      <c r="T1" s="319"/>
      <c r="U1" s="319"/>
    </row>
    <row r="2" spans="1:21" s="119" customFormat="1" ht="34.950000000000003" customHeight="1" x14ac:dyDescent="0.3">
      <c r="A2" s="533"/>
      <c r="B2" s="521" t="s">
        <v>355</v>
      </c>
      <c r="C2" s="521"/>
      <c r="D2" s="521"/>
      <c r="E2" s="521" t="s">
        <v>235</v>
      </c>
      <c r="F2" s="521"/>
      <c r="G2" s="522"/>
      <c r="H2" s="133"/>
      <c r="I2" s="133"/>
      <c r="J2" s="133"/>
      <c r="K2" s="133"/>
      <c r="L2" s="133"/>
      <c r="M2" s="133"/>
      <c r="N2" s="133"/>
      <c r="O2" s="133"/>
      <c r="P2" s="133"/>
      <c r="Q2" s="133"/>
      <c r="R2" s="133"/>
      <c r="S2" s="133"/>
      <c r="T2" s="133"/>
      <c r="U2" s="133"/>
    </row>
    <row r="3" spans="1:21" s="238" customFormat="1" ht="28.05" customHeight="1" x14ac:dyDescent="0.3">
      <c r="A3" s="534"/>
      <c r="B3" s="535" t="s">
        <v>576</v>
      </c>
      <c r="C3" s="535" t="s">
        <v>577</v>
      </c>
      <c r="D3" s="535" t="s">
        <v>578</v>
      </c>
      <c r="E3" s="535" t="s">
        <v>576</v>
      </c>
      <c r="F3" s="535" t="s">
        <v>577</v>
      </c>
      <c r="G3" s="536" t="s">
        <v>578</v>
      </c>
      <c r="H3" s="237"/>
      <c r="I3" s="237"/>
      <c r="J3" s="237"/>
      <c r="K3" s="237"/>
      <c r="L3" s="237"/>
      <c r="M3" s="237"/>
      <c r="N3" s="237"/>
      <c r="O3" s="237"/>
      <c r="P3" s="237"/>
      <c r="Q3" s="237"/>
      <c r="R3" s="237"/>
      <c r="S3" s="237"/>
      <c r="T3" s="237"/>
      <c r="U3" s="237"/>
    </row>
    <row r="4" spans="1:21" s="250" customFormat="1" ht="18" customHeight="1" x14ac:dyDescent="0.3">
      <c r="A4" s="537" t="s">
        <v>15</v>
      </c>
      <c r="B4" s="538">
        <v>8963</v>
      </c>
      <c r="C4" s="538">
        <v>10194</v>
      </c>
      <c r="D4" s="538">
        <v>19157</v>
      </c>
      <c r="E4" s="538">
        <v>8967</v>
      </c>
      <c r="F4" s="538">
        <v>10198</v>
      </c>
      <c r="G4" s="539">
        <v>19165</v>
      </c>
      <c r="H4" s="249"/>
      <c r="I4" s="249"/>
      <c r="J4" s="249"/>
      <c r="K4" s="249"/>
      <c r="L4" s="249"/>
      <c r="M4" s="249"/>
      <c r="N4" s="249"/>
      <c r="O4" s="249"/>
      <c r="P4" s="249"/>
      <c r="Q4" s="249"/>
      <c r="R4" s="249"/>
      <c r="S4" s="249"/>
      <c r="T4" s="249"/>
      <c r="U4" s="249"/>
    </row>
    <row r="5" spans="1:21" s="79" customFormat="1" ht="18" customHeight="1" x14ac:dyDescent="0.3">
      <c r="A5" s="540" t="s">
        <v>16</v>
      </c>
      <c r="B5" s="541">
        <v>7008</v>
      </c>
      <c r="C5" s="541">
        <v>5928</v>
      </c>
      <c r="D5" s="541">
        <v>12936</v>
      </c>
      <c r="E5" s="541">
        <v>7008</v>
      </c>
      <c r="F5" s="541">
        <v>5928</v>
      </c>
      <c r="G5" s="542">
        <v>12936</v>
      </c>
      <c r="H5" s="248"/>
      <c r="I5" s="248"/>
      <c r="J5" s="248"/>
      <c r="K5" s="248"/>
      <c r="L5" s="248"/>
      <c r="M5" s="248"/>
      <c r="N5" s="248"/>
      <c r="O5" s="248"/>
      <c r="P5" s="248"/>
      <c r="Q5" s="248"/>
      <c r="R5" s="248"/>
      <c r="S5" s="248"/>
      <c r="T5" s="248"/>
      <c r="U5" s="248"/>
    </row>
    <row r="6" spans="1:21" s="79" customFormat="1" ht="18" customHeight="1" x14ac:dyDescent="0.3">
      <c r="A6" s="543" t="s">
        <v>17</v>
      </c>
      <c r="B6" s="544">
        <v>1698</v>
      </c>
      <c r="C6" s="544">
        <v>2962</v>
      </c>
      <c r="D6" s="544">
        <v>4660</v>
      </c>
      <c r="E6" s="544">
        <v>1698</v>
      </c>
      <c r="F6" s="544">
        <v>2962</v>
      </c>
      <c r="G6" s="545">
        <v>4660</v>
      </c>
      <c r="H6" s="248"/>
      <c r="I6" s="248"/>
      <c r="J6" s="248"/>
      <c r="K6" s="248"/>
      <c r="L6" s="248"/>
      <c r="M6" s="248"/>
      <c r="N6" s="248"/>
      <c r="O6" s="248"/>
      <c r="P6" s="248"/>
      <c r="Q6" s="248"/>
      <c r="R6" s="248"/>
      <c r="S6" s="248"/>
      <c r="T6" s="248"/>
      <c r="U6" s="248"/>
    </row>
    <row r="7" spans="1:21" s="79" customFormat="1" ht="18" customHeight="1" x14ac:dyDescent="0.3">
      <c r="A7" s="540" t="s">
        <v>18</v>
      </c>
      <c r="B7" s="541" t="s">
        <v>334</v>
      </c>
      <c r="C7" s="541">
        <v>944</v>
      </c>
      <c r="D7" s="541">
        <v>947</v>
      </c>
      <c r="E7" s="541" t="s">
        <v>334</v>
      </c>
      <c r="F7" s="541">
        <v>944</v>
      </c>
      <c r="G7" s="542">
        <v>947</v>
      </c>
      <c r="H7" s="248"/>
      <c r="I7" s="248"/>
      <c r="J7" s="248"/>
      <c r="K7" s="248"/>
      <c r="L7" s="248"/>
      <c r="M7" s="248"/>
      <c r="N7" s="248"/>
      <c r="O7" s="248"/>
      <c r="P7" s="248"/>
      <c r="Q7" s="248"/>
      <c r="R7" s="248"/>
      <c r="S7" s="248"/>
      <c r="T7" s="248"/>
      <c r="U7" s="248"/>
    </row>
    <row r="8" spans="1:21" s="79" customFormat="1" ht="18" customHeight="1" x14ac:dyDescent="0.3">
      <c r="A8" s="543" t="s">
        <v>19</v>
      </c>
      <c r="B8" s="544">
        <v>49</v>
      </c>
      <c r="C8" s="544">
        <v>158</v>
      </c>
      <c r="D8" s="544">
        <v>207</v>
      </c>
      <c r="E8" s="544">
        <v>49</v>
      </c>
      <c r="F8" s="544">
        <v>158</v>
      </c>
      <c r="G8" s="545">
        <v>207</v>
      </c>
      <c r="H8" s="248"/>
      <c r="I8" s="248"/>
      <c r="J8" s="248"/>
      <c r="K8" s="248"/>
      <c r="L8" s="248"/>
      <c r="M8" s="248"/>
      <c r="N8" s="248"/>
      <c r="O8" s="248"/>
      <c r="P8" s="248"/>
      <c r="Q8" s="248"/>
      <c r="R8" s="248"/>
      <c r="S8" s="248"/>
      <c r="T8" s="248"/>
      <c r="U8" s="248"/>
    </row>
    <row r="9" spans="1:21" s="79" customFormat="1" ht="18" customHeight="1" x14ac:dyDescent="0.3">
      <c r="A9" s="540" t="s">
        <v>20</v>
      </c>
      <c r="B9" s="541" t="s">
        <v>334</v>
      </c>
      <c r="C9" s="541">
        <v>30</v>
      </c>
      <c r="D9" s="541">
        <v>33</v>
      </c>
      <c r="E9" s="541" t="s">
        <v>334</v>
      </c>
      <c r="F9" s="541">
        <v>30</v>
      </c>
      <c r="G9" s="542">
        <v>33</v>
      </c>
      <c r="H9" s="248"/>
      <c r="I9" s="248"/>
      <c r="J9" s="248"/>
      <c r="K9" s="248"/>
      <c r="L9" s="248"/>
      <c r="M9" s="248"/>
      <c r="N9" s="248"/>
      <c r="O9" s="248"/>
      <c r="P9" s="248"/>
      <c r="Q9" s="248"/>
      <c r="R9" s="248"/>
      <c r="S9" s="248"/>
      <c r="T9" s="248"/>
      <c r="U9" s="248"/>
    </row>
    <row r="10" spans="1:21" s="79" customFormat="1" ht="18" customHeight="1" x14ac:dyDescent="0.3">
      <c r="A10" s="543" t="s">
        <v>21</v>
      </c>
      <c r="B10" s="544" t="s">
        <v>334</v>
      </c>
      <c r="C10" s="544">
        <v>12</v>
      </c>
      <c r="D10" s="544">
        <v>16</v>
      </c>
      <c r="E10" s="544" t="s">
        <v>334</v>
      </c>
      <c r="F10" s="544">
        <v>12</v>
      </c>
      <c r="G10" s="545">
        <v>16</v>
      </c>
      <c r="H10" s="248"/>
      <c r="I10" s="248"/>
      <c r="J10" s="248"/>
      <c r="K10" s="248"/>
      <c r="L10" s="248"/>
      <c r="M10" s="248"/>
      <c r="N10" s="248"/>
      <c r="O10" s="248"/>
      <c r="P10" s="248"/>
      <c r="Q10" s="248"/>
      <c r="R10" s="248"/>
      <c r="S10" s="248"/>
      <c r="T10" s="248"/>
      <c r="U10" s="248"/>
    </row>
    <row r="11" spans="1:21" s="79" customFormat="1" ht="18" customHeight="1" x14ac:dyDescent="0.3">
      <c r="A11" s="540" t="s">
        <v>22</v>
      </c>
      <c r="B11" s="541">
        <v>198</v>
      </c>
      <c r="C11" s="541">
        <v>160</v>
      </c>
      <c r="D11" s="541">
        <v>358</v>
      </c>
      <c r="E11" s="541">
        <v>202</v>
      </c>
      <c r="F11" s="541">
        <v>164</v>
      </c>
      <c r="G11" s="542">
        <v>366</v>
      </c>
      <c r="H11" s="248"/>
      <c r="I11" s="248"/>
      <c r="J11" s="248"/>
      <c r="K11" s="248"/>
      <c r="L11" s="248"/>
      <c r="M11" s="248"/>
      <c r="N11" s="248"/>
      <c r="O11" s="248"/>
      <c r="P11" s="248"/>
      <c r="Q11" s="248"/>
      <c r="R11" s="248"/>
      <c r="S11" s="248"/>
      <c r="T11" s="248"/>
      <c r="U11" s="248"/>
    </row>
    <row r="12" spans="1:21" s="240" customFormat="1" ht="18" customHeight="1" x14ac:dyDescent="0.25">
      <c r="A12" s="537" t="s">
        <v>23</v>
      </c>
      <c r="B12" s="538">
        <v>0</v>
      </c>
      <c r="C12" s="538">
        <v>1197</v>
      </c>
      <c r="D12" s="538">
        <v>1197</v>
      </c>
      <c r="E12" s="538">
        <v>0</v>
      </c>
      <c r="F12" s="538">
        <v>1212</v>
      </c>
      <c r="G12" s="539">
        <v>1212</v>
      </c>
      <c r="H12" s="239"/>
      <c r="I12" s="239"/>
      <c r="J12" s="239"/>
      <c r="K12" s="239"/>
      <c r="L12" s="239"/>
      <c r="M12" s="239"/>
      <c r="N12" s="239"/>
      <c r="O12" s="239"/>
      <c r="P12" s="239"/>
      <c r="Q12" s="239"/>
      <c r="R12" s="239"/>
      <c r="S12" s="239"/>
      <c r="T12" s="239"/>
      <c r="U12" s="239"/>
    </row>
    <row r="13" spans="1:21" ht="18" customHeight="1" x14ac:dyDescent="0.25">
      <c r="A13" s="543" t="s">
        <v>24</v>
      </c>
      <c r="B13" s="544">
        <v>0</v>
      </c>
      <c r="C13" s="544">
        <v>770</v>
      </c>
      <c r="D13" s="544">
        <v>770</v>
      </c>
      <c r="E13" s="544">
        <v>0</v>
      </c>
      <c r="F13" s="544">
        <v>771</v>
      </c>
      <c r="G13" s="545">
        <v>771</v>
      </c>
    </row>
    <row r="14" spans="1:21" ht="18" customHeight="1" x14ac:dyDescent="0.25">
      <c r="A14" s="540" t="s">
        <v>25</v>
      </c>
      <c r="B14" s="541">
        <v>0</v>
      </c>
      <c r="C14" s="541">
        <v>427</v>
      </c>
      <c r="D14" s="541">
        <v>427</v>
      </c>
      <c r="E14" s="541">
        <v>0</v>
      </c>
      <c r="F14" s="541">
        <v>441</v>
      </c>
      <c r="G14" s="542">
        <v>441</v>
      </c>
    </row>
    <row r="15" spans="1:21" ht="18" customHeight="1" x14ac:dyDescent="0.25">
      <c r="A15" s="537" t="s">
        <v>26</v>
      </c>
      <c r="B15" s="538">
        <v>53</v>
      </c>
      <c r="C15" s="538">
        <v>4204</v>
      </c>
      <c r="D15" s="538">
        <v>4257</v>
      </c>
      <c r="E15" s="538">
        <v>53</v>
      </c>
      <c r="F15" s="538">
        <v>4204</v>
      </c>
      <c r="G15" s="539">
        <v>4257</v>
      </c>
    </row>
    <row r="16" spans="1:21" ht="18" customHeight="1" x14ac:dyDescent="0.25">
      <c r="A16" s="540" t="s">
        <v>27</v>
      </c>
      <c r="B16" s="541">
        <v>10</v>
      </c>
      <c r="C16" s="541">
        <v>369</v>
      </c>
      <c r="D16" s="541">
        <v>379</v>
      </c>
      <c r="E16" s="541">
        <v>10</v>
      </c>
      <c r="F16" s="541">
        <v>369</v>
      </c>
      <c r="G16" s="542">
        <v>379</v>
      </c>
    </row>
    <row r="17" spans="1:21" ht="18" customHeight="1" x14ac:dyDescent="0.25">
      <c r="A17" s="543" t="s">
        <v>28</v>
      </c>
      <c r="B17" s="544" t="s">
        <v>334</v>
      </c>
      <c r="C17" s="544">
        <v>491</v>
      </c>
      <c r="D17" s="544">
        <v>494</v>
      </c>
      <c r="E17" s="544" t="s">
        <v>334</v>
      </c>
      <c r="F17" s="544">
        <v>491</v>
      </c>
      <c r="G17" s="545">
        <v>494</v>
      </c>
    </row>
    <row r="18" spans="1:21" ht="18" customHeight="1" x14ac:dyDescent="0.25">
      <c r="A18" s="540" t="s">
        <v>29</v>
      </c>
      <c r="B18" s="541">
        <v>40</v>
      </c>
      <c r="C18" s="541">
        <v>3344</v>
      </c>
      <c r="D18" s="541">
        <v>3384</v>
      </c>
      <c r="E18" s="541">
        <v>40</v>
      </c>
      <c r="F18" s="541">
        <v>3344</v>
      </c>
      <c r="G18" s="542">
        <v>3384</v>
      </c>
    </row>
    <row r="19" spans="1:21" ht="18" customHeight="1" x14ac:dyDescent="0.25">
      <c r="A19" s="537" t="s">
        <v>30</v>
      </c>
      <c r="B19" s="538">
        <v>21</v>
      </c>
      <c r="C19" s="538">
        <v>2219</v>
      </c>
      <c r="D19" s="538">
        <v>2240</v>
      </c>
      <c r="E19" s="538">
        <v>21</v>
      </c>
      <c r="F19" s="538">
        <v>2219</v>
      </c>
      <c r="G19" s="539">
        <v>2240</v>
      </c>
    </row>
    <row r="20" spans="1:21" ht="18" customHeight="1" x14ac:dyDescent="0.25">
      <c r="A20" s="543" t="s">
        <v>31</v>
      </c>
      <c r="B20" s="544">
        <v>0</v>
      </c>
      <c r="C20" s="544">
        <v>49</v>
      </c>
      <c r="D20" s="544">
        <v>49</v>
      </c>
      <c r="E20" s="544">
        <v>0</v>
      </c>
      <c r="F20" s="544">
        <v>49</v>
      </c>
      <c r="G20" s="545">
        <v>49</v>
      </c>
    </row>
    <row r="21" spans="1:21" ht="18" customHeight="1" x14ac:dyDescent="0.25">
      <c r="A21" s="540" t="s">
        <v>32</v>
      </c>
      <c r="B21" s="541">
        <v>5</v>
      </c>
      <c r="C21" s="541">
        <v>245</v>
      </c>
      <c r="D21" s="541">
        <v>250</v>
      </c>
      <c r="E21" s="541">
        <v>5</v>
      </c>
      <c r="F21" s="541">
        <v>245</v>
      </c>
      <c r="G21" s="542">
        <v>250</v>
      </c>
    </row>
    <row r="22" spans="1:21" ht="18" customHeight="1" x14ac:dyDescent="0.25">
      <c r="A22" s="543" t="s">
        <v>33</v>
      </c>
      <c r="B22" s="544">
        <v>16</v>
      </c>
      <c r="C22" s="544">
        <v>1925</v>
      </c>
      <c r="D22" s="544">
        <v>1941</v>
      </c>
      <c r="E22" s="544">
        <v>16</v>
      </c>
      <c r="F22" s="544">
        <v>1925</v>
      </c>
      <c r="G22" s="545">
        <v>1941</v>
      </c>
    </row>
    <row r="23" spans="1:21" ht="18" customHeight="1" x14ac:dyDescent="0.25">
      <c r="A23" s="537" t="s">
        <v>34</v>
      </c>
      <c r="B23" s="538">
        <v>28</v>
      </c>
      <c r="C23" s="538">
        <v>1199</v>
      </c>
      <c r="D23" s="538">
        <v>1227</v>
      </c>
      <c r="E23" s="538">
        <v>28</v>
      </c>
      <c r="F23" s="538">
        <v>1199</v>
      </c>
      <c r="G23" s="539">
        <v>1227</v>
      </c>
    </row>
    <row r="24" spans="1:21" ht="18" customHeight="1" x14ac:dyDescent="0.25">
      <c r="A24" s="543" t="s">
        <v>35</v>
      </c>
      <c r="B24" s="544">
        <v>0</v>
      </c>
      <c r="C24" s="544">
        <v>162</v>
      </c>
      <c r="D24" s="544">
        <v>162</v>
      </c>
      <c r="E24" s="544">
        <v>0</v>
      </c>
      <c r="F24" s="544">
        <v>162</v>
      </c>
      <c r="G24" s="545">
        <v>162</v>
      </c>
    </row>
    <row r="25" spans="1:21" ht="18" customHeight="1" x14ac:dyDescent="0.25">
      <c r="A25" s="540" t="s">
        <v>36</v>
      </c>
      <c r="B25" s="541">
        <v>0</v>
      </c>
      <c r="C25" s="541">
        <v>48</v>
      </c>
      <c r="D25" s="541">
        <v>48</v>
      </c>
      <c r="E25" s="541">
        <v>0</v>
      </c>
      <c r="F25" s="541">
        <v>48</v>
      </c>
      <c r="G25" s="542">
        <v>48</v>
      </c>
    </row>
    <row r="26" spans="1:21" s="243" customFormat="1" ht="18" customHeight="1" x14ac:dyDescent="0.25">
      <c r="A26" s="543" t="s">
        <v>37</v>
      </c>
      <c r="B26" s="544">
        <v>0</v>
      </c>
      <c r="C26" s="544">
        <v>154</v>
      </c>
      <c r="D26" s="544">
        <v>154</v>
      </c>
      <c r="E26" s="544">
        <v>0</v>
      </c>
      <c r="F26" s="544">
        <v>154</v>
      </c>
      <c r="G26" s="545">
        <v>154</v>
      </c>
      <c r="H26" s="241"/>
      <c r="I26" s="241"/>
      <c r="J26" s="241"/>
      <c r="K26" s="241"/>
      <c r="L26" s="241"/>
      <c r="M26" s="241"/>
      <c r="N26" s="241"/>
      <c r="O26" s="241"/>
      <c r="P26" s="241"/>
      <c r="Q26" s="241"/>
      <c r="R26" s="241"/>
      <c r="S26" s="241"/>
      <c r="T26" s="241"/>
      <c r="U26" s="241"/>
    </row>
    <row r="27" spans="1:21" s="244" customFormat="1" ht="18" customHeight="1" x14ac:dyDescent="0.25">
      <c r="A27" s="540" t="s">
        <v>38</v>
      </c>
      <c r="B27" s="541">
        <v>6</v>
      </c>
      <c r="C27" s="541">
        <v>466</v>
      </c>
      <c r="D27" s="541">
        <v>472</v>
      </c>
      <c r="E27" s="541">
        <v>6</v>
      </c>
      <c r="F27" s="541">
        <v>466</v>
      </c>
      <c r="G27" s="542">
        <v>472</v>
      </c>
      <c r="H27" s="241"/>
      <c r="I27" s="241"/>
      <c r="J27" s="241"/>
      <c r="K27" s="241"/>
      <c r="L27" s="241"/>
      <c r="M27" s="241"/>
      <c r="N27" s="241"/>
      <c r="O27" s="241"/>
      <c r="P27" s="241"/>
      <c r="Q27" s="241"/>
      <c r="R27" s="241"/>
      <c r="S27" s="241"/>
      <c r="T27" s="241"/>
      <c r="U27" s="241"/>
    </row>
    <row r="28" spans="1:21" s="243" customFormat="1" ht="18" customHeight="1" x14ac:dyDescent="0.25">
      <c r="A28" s="543" t="s">
        <v>356</v>
      </c>
      <c r="B28" s="544" t="s">
        <v>334</v>
      </c>
      <c r="C28" s="544">
        <v>212</v>
      </c>
      <c r="D28" s="544">
        <v>214</v>
      </c>
      <c r="E28" s="544" t="s">
        <v>334</v>
      </c>
      <c r="F28" s="544">
        <v>212</v>
      </c>
      <c r="G28" s="545">
        <v>214</v>
      </c>
      <c r="H28" s="241"/>
      <c r="I28" s="241"/>
      <c r="J28" s="241"/>
      <c r="K28" s="241"/>
      <c r="L28" s="241"/>
      <c r="M28" s="241"/>
      <c r="N28" s="241"/>
      <c r="O28" s="241"/>
      <c r="P28" s="241"/>
      <c r="Q28" s="241"/>
      <c r="R28" s="241"/>
      <c r="S28" s="241"/>
      <c r="T28" s="241"/>
      <c r="U28" s="241"/>
    </row>
    <row r="29" spans="1:21" s="244" customFormat="1" ht="18" customHeight="1" x14ac:dyDescent="0.25">
      <c r="A29" s="540" t="s">
        <v>39</v>
      </c>
      <c r="B29" s="541">
        <v>9</v>
      </c>
      <c r="C29" s="541">
        <v>67</v>
      </c>
      <c r="D29" s="541">
        <v>76</v>
      </c>
      <c r="E29" s="541">
        <v>9</v>
      </c>
      <c r="F29" s="541">
        <v>67</v>
      </c>
      <c r="G29" s="542">
        <v>76</v>
      </c>
      <c r="H29" s="241"/>
      <c r="I29" s="241"/>
      <c r="J29" s="241"/>
      <c r="K29" s="241"/>
      <c r="L29" s="241"/>
      <c r="M29" s="241"/>
      <c r="N29" s="241"/>
      <c r="O29" s="241"/>
      <c r="P29" s="241"/>
      <c r="Q29" s="241"/>
      <c r="R29" s="241"/>
      <c r="S29" s="241"/>
      <c r="T29" s="241"/>
      <c r="U29" s="241"/>
    </row>
    <row r="30" spans="1:21" s="243" customFormat="1" ht="18" customHeight="1" x14ac:dyDescent="0.25">
      <c r="A30" s="543" t="s">
        <v>40</v>
      </c>
      <c r="B30" s="544">
        <v>11</v>
      </c>
      <c r="C30" s="544">
        <v>90</v>
      </c>
      <c r="D30" s="544">
        <v>101</v>
      </c>
      <c r="E30" s="544">
        <v>11</v>
      </c>
      <c r="F30" s="544">
        <v>90</v>
      </c>
      <c r="G30" s="545">
        <v>101</v>
      </c>
      <c r="H30" s="241"/>
      <c r="I30" s="241"/>
      <c r="J30" s="241"/>
      <c r="K30" s="241"/>
      <c r="L30" s="241"/>
      <c r="M30" s="241"/>
      <c r="N30" s="241"/>
      <c r="O30" s="241"/>
      <c r="P30" s="241"/>
      <c r="Q30" s="241"/>
      <c r="R30" s="241"/>
      <c r="S30" s="241"/>
      <c r="T30" s="241"/>
      <c r="U30" s="241"/>
    </row>
    <row r="31" spans="1:21" ht="18" customHeight="1" x14ac:dyDescent="0.25">
      <c r="A31" s="537" t="s">
        <v>41</v>
      </c>
      <c r="B31" s="538">
        <v>0</v>
      </c>
      <c r="C31" s="538">
        <v>0</v>
      </c>
      <c r="D31" s="538">
        <v>0</v>
      </c>
      <c r="E31" s="538">
        <v>1248</v>
      </c>
      <c r="F31" s="538">
        <v>3920</v>
      </c>
      <c r="G31" s="539">
        <v>5168</v>
      </c>
    </row>
    <row r="32" spans="1:21" s="243" customFormat="1" ht="18" customHeight="1" x14ac:dyDescent="0.25">
      <c r="A32" s="543" t="s">
        <v>42</v>
      </c>
      <c r="B32" s="544">
        <v>0</v>
      </c>
      <c r="C32" s="544">
        <v>0</v>
      </c>
      <c r="D32" s="544">
        <v>0</v>
      </c>
      <c r="E32" s="544" t="s">
        <v>334</v>
      </c>
      <c r="F32" s="544">
        <v>52</v>
      </c>
      <c r="G32" s="545">
        <v>53</v>
      </c>
      <c r="H32" s="241"/>
      <c r="I32" s="241"/>
      <c r="J32" s="241"/>
      <c r="K32" s="241"/>
      <c r="L32" s="241"/>
      <c r="M32" s="241"/>
      <c r="N32" s="241"/>
      <c r="O32" s="241"/>
      <c r="P32" s="241"/>
      <c r="Q32" s="241"/>
      <c r="R32" s="241"/>
      <c r="S32" s="241"/>
      <c r="T32" s="241"/>
      <c r="U32" s="241"/>
    </row>
    <row r="33" spans="1:21" ht="18" customHeight="1" x14ac:dyDescent="0.25">
      <c r="A33" s="540" t="s">
        <v>43</v>
      </c>
      <c r="B33" s="541">
        <v>0</v>
      </c>
      <c r="C33" s="541">
        <v>0</v>
      </c>
      <c r="D33" s="541">
        <v>0</v>
      </c>
      <c r="E33" s="541">
        <v>1088</v>
      </c>
      <c r="F33" s="541">
        <v>3460</v>
      </c>
      <c r="G33" s="542">
        <v>4548</v>
      </c>
    </row>
    <row r="34" spans="1:21" ht="18" customHeight="1" x14ac:dyDescent="0.25">
      <c r="A34" s="543" t="s">
        <v>44</v>
      </c>
      <c r="B34" s="544">
        <v>0</v>
      </c>
      <c r="C34" s="544">
        <v>0</v>
      </c>
      <c r="D34" s="544">
        <v>0</v>
      </c>
      <c r="E34" s="544">
        <v>140</v>
      </c>
      <c r="F34" s="544">
        <v>225</v>
      </c>
      <c r="G34" s="545">
        <v>365</v>
      </c>
    </row>
    <row r="35" spans="1:21" ht="18" customHeight="1" x14ac:dyDescent="0.25">
      <c r="A35" s="540" t="s">
        <v>45</v>
      </c>
      <c r="B35" s="541">
        <v>0</v>
      </c>
      <c r="C35" s="541">
        <v>0</v>
      </c>
      <c r="D35" s="541">
        <v>0</v>
      </c>
      <c r="E35" s="541" t="s">
        <v>334</v>
      </c>
      <c r="F35" s="541">
        <v>9</v>
      </c>
      <c r="G35" s="542">
        <v>11</v>
      </c>
    </row>
    <row r="36" spans="1:21" ht="18" customHeight="1" x14ac:dyDescent="0.25">
      <c r="A36" s="543" t="s">
        <v>46</v>
      </c>
      <c r="B36" s="544">
        <v>0</v>
      </c>
      <c r="C36" s="544">
        <v>0</v>
      </c>
      <c r="D36" s="544">
        <v>0</v>
      </c>
      <c r="E36" s="544">
        <v>6</v>
      </c>
      <c r="F36" s="544">
        <v>16</v>
      </c>
      <c r="G36" s="545">
        <v>22</v>
      </c>
    </row>
    <row r="37" spans="1:21" ht="18" customHeight="1" x14ac:dyDescent="0.25">
      <c r="A37" s="540" t="s">
        <v>47</v>
      </c>
      <c r="B37" s="541">
        <v>0</v>
      </c>
      <c r="C37" s="541">
        <v>0</v>
      </c>
      <c r="D37" s="541">
        <v>0</v>
      </c>
      <c r="E37" s="546" t="s">
        <v>334</v>
      </c>
      <c r="F37" s="541">
        <v>77</v>
      </c>
      <c r="G37" s="542">
        <v>81</v>
      </c>
    </row>
    <row r="38" spans="1:21" ht="18" customHeight="1" x14ac:dyDescent="0.25">
      <c r="A38" s="543" t="s">
        <v>48</v>
      </c>
      <c r="B38" s="544">
        <v>0</v>
      </c>
      <c r="C38" s="544">
        <v>0</v>
      </c>
      <c r="D38" s="544">
        <v>0</v>
      </c>
      <c r="E38" s="544" t="s">
        <v>334</v>
      </c>
      <c r="F38" s="544">
        <v>10</v>
      </c>
      <c r="G38" s="545">
        <v>12</v>
      </c>
    </row>
    <row r="39" spans="1:21" ht="18" customHeight="1" x14ac:dyDescent="0.25">
      <c r="A39" s="540" t="s">
        <v>49</v>
      </c>
      <c r="B39" s="541">
        <v>0</v>
      </c>
      <c r="C39" s="541">
        <v>0</v>
      </c>
      <c r="D39" s="541">
        <v>0</v>
      </c>
      <c r="E39" s="541" t="s">
        <v>334</v>
      </c>
      <c r="F39" s="541">
        <v>43</v>
      </c>
      <c r="G39" s="542">
        <v>44</v>
      </c>
    </row>
    <row r="40" spans="1:21" ht="18" customHeight="1" x14ac:dyDescent="0.25">
      <c r="A40" s="543" t="s">
        <v>50</v>
      </c>
      <c r="B40" s="544">
        <v>0</v>
      </c>
      <c r="C40" s="544">
        <v>0</v>
      </c>
      <c r="D40" s="544">
        <v>0</v>
      </c>
      <c r="E40" s="544" t="s">
        <v>334</v>
      </c>
      <c r="F40" s="544">
        <v>28</v>
      </c>
      <c r="G40" s="545">
        <v>32</v>
      </c>
    </row>
    <row r="41" spans="1:21" ht="18" customHeight="1" x14ac:dyDescent="0.25">
      <c r="A41" s="537" t="s">
        <v>13</v>
      </c>
      <c r="B41" s="538">
        <v>0</v>
      </c>
      <c r="C41" s="538">
        <v>9</v>
      </c>
      <c r="D41" s="538">
        <v>9</v>
      </c>
      <c r="E41" s="538">
        <v>0</v>
      </c>
      <c r="F41" s="538">
        <v>9</v>
      </c>
      <c r="G41" s="539">
        <v>9</v>
      </c>
    </row>
    <row r="42" spans="1:21" ht="18" customHeight="1" x14ac:dyDescent="0.25">
      <c r="A42" s="537" t="s">
        <v>51</v>
      </c>
      <c r="B42" s="538">
        <v>1</v>
      </c>
      <c r="C42" s="538">
        <v>20</v>
      </c>
      <c r="D42" s="538">
        <v>21</v>
      </c>
      <c r="E42" s="538">
        <v>1</v>
      </c>
      <c r="F42" s="538">
        <v>20</v>
      </c>
      <c r="G42" s="539">
        <v>21</v>
      </c>
    </row>
    <row r="43" spans="1:21" s="246" customFormat="1" ht="25.05" customHeight="1" x14ac:dyDescent="0.25">
      <c r="A43" s="547" t="s">
        <v>4</v>
      </c>
      <c r="B43" s="548">
        <v>9066</v>
      </c>
      <c r="C43" s="548">
        <v>19042</v>
      </c>
      <c r="D43" s="548">
        <v>28108</v>
      </c>
      <c r="E43" s="548">
        <v>10318</v>
      </c>
      <c r="F43" s="548">
        <v>22981</v>
      </c>
      <c r="G43" s="549">
        <v>33299</v>
      </c>
      <c r="H43" s="245"/>
      <c r="I43" s="245"/>
      <c r="J43" s="245"/>
      <c r="K43" s="245"/>
      <c r="L43" s="245"/>
      <c r="M43" s="245"/>
      <c r="N43" s="245"/>
      <c r="O43" s="245"/>
      <c r="P43" s="245"/>
      <c r="Q43" s="245"/>
      <c r="R43" s="245"/>
      <c r="S43" s="245"/>
      <c r="T43" s="245"/>
      <c r="U43" s="245"/>
    </row>
    <row r="44" spans="1:21" s="252" customFormat="1" ht="25.05" customHeight="1" x14ac:dyDescent="0.25">
      <c r="A44" s="337" t="s">
        <v>579</v>
      </c>
      <c r="B44" s="337"/>
      <c r="C44" s="337"/>
      <c r="D44" s="337"/>
      <c r="E44" s="337"/>
      <c r="F44" s="337"/>
      <c r="G44" s="337"/>
      <c r="H44" s="251"/>
      <c r="I44" s="251"/>
      <c r="J44" s="251"/>
      <c r="K44" s="251"/>
      <c r="L44" s="251"/>
      <c r="M44" s="251"/>
      <c r="N44" s="251"/>
      <c r="O44" s="251"/>
      <c r="P44" s="251"/>
      <c r="Q44" s="251"/>
      <c r="R44" s="251"/>
      <c r="S44" s="251"/>
      <c r="T44" s="251"/>
      <c r="U44" s="251"/>
    </row>
    <row r="45" spans="1:21" s="252" customFormat="1" ht="13.2" x14ac:dyDescent="0.25">
      <c r="A45" s="336" t="s">
        <v>263</v>
      </c>
      <c r="B45" s="336"/>
      <c r="C45" s="336"/>
      <c r="D45" s="336"/>
      <c r="E45" s="336"/>
      <c r="F45" s="336"/>
      <c r="G45" s="336"/>
      <c r="H45" s="251"/>
      <c r="I45" s="251"/>
      <c r="J45" s="251"/>
      <c r="K45" s="251"/>
      <c r="L45" s="251"/>
      <c r="M45" s="251"/>
      <c r="N45" s="251"/>
      <c r="O45" s="251"/>
      <c r="P45" s="251"/>
      <c r="Q45" s="251"/>
      <c r="R45" s="251"/>
      <c r="S45" s="251"/>
      <c r="T45" s="251"/>
      <c r="U45" s="251"/>
    </row>
    <row r="46" spans="1:21" ht="14.25" customHeight="1" x14ac:dyDescent="0.25">
      <c r="A46" s="335" t="s">
        <v>570</v>
      </c>
      <c r="B46" s="335"/>
      <c r="C46" s="335"/>
      <c r="D46" s="335"/>
      <c r="E46" s="335"/>
      <c r="F46" s="335"/>
      <c r="G46" s="335"/>
    </row>
  </sheetData>
  <mergeCells count="6">
    <mergeCell ref="A46:G46"/>
    <mergeCell ref="A45:G45"/>
    <mergeCell ref="A44:G44"/>
    <mergeCell ref="A1:G1"/>
    <mergeCell ref="B2:D2"/>
    <mergeCell ref="E2:G2"/>
  </mergeCells>
  <printOptions horizontalCentered="1"/>
  <pageMargins left="0.31496062992125984" right="0.31496062992125984" top="0.39370078740157483" bottom="0.39370078740157483" header="0.31496062992125984" footer="0.31496062992125984"/>
  <pageSetup paperSize="9" scale="8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0"/>
  <sheetViews>
    <sheetView showGridLines="0" view="pageBreakPreview" zoomScale="115" zoomScaleNormal="100" zoomScaleSheetLayoutView="115" workbookViewId="0">
      <selection activeCell="R16" sqref="R16"/>
    </sheetView>
  </sheetViews>
  <sheetFormatPr defaultColWidth="9.109375" defaultRowHeight="14.4" x14ac:dyDescent="0.3"/>
  <cols>
    <col min="1" max="1" width="7.5546875" style="16" customWidth="1"/>
    <col min="2" max="14" width="9.109375" style="16"/>
    <col min="15" max="15" width="14.33203125" style="16" customWidth="1"/>
    <col min="16" max="16384" width="9.109375" style="16"/>
  </cols>
  <sheetData>
    <row r="1" spans="1:32" s="225" customFormat="1" ht="30" customHeight="1" x14ac:dyDescent="0.3">
      <c r="A1" s="339" t="s">
        <v>444</v>
      </c>
      <c r="B1" s="339"/>
      <c r="C1" s="339"/>
      <c r="D1" s="339"/>
      <c r="E1" s="339"/>
      <c r="F1" s="339"/>
      <c r="G1" s="339"/>
      <c r="H1" s="339"/>
      <c r="I1" s="339"/>
      <c r="J1" s="339"/>
      <c r="K1" s="339"/>
      <c r="L1" s="339"/>
      <c r="M1" s="339"/>
      <c r="N1" s="339"/>
      <c r="O1" s="339"/>
      <c r="P1" s="255"/>
      <c r="Q1" s="255"/>
      <c r="R1" s="255"/>
      <c r="S1" s="255"/>
      <c r="T1" s="255"/>
      <c r="U1" s="255"/>
      <c r="V1" s="255"/>
      <c r="W1" s="255"/>
      <c r="X1" s="255"/>
      <c r="Y1" s="255"/>
      <c r="Z1" s="255"/>
    </row>
    <row r="2" spans="1:32" x14ac:dyDescent="0.3">
      <c r="A2" s="64"/>
      <c r="B2" s="64"/>
      <c r="C2" s="64"/>
      <c r="D2" s="64"/>
      <c r="E2" s="64"/>
      <c r="F2" s="64"/>
      <c r="G2" s="64"/>
      <c r="H2" s="64"/>
      <c r="I2" s="64"/>
      <c r="J2" s="64"/>
    </row>
    <row r="3" spans="1:32" ht="15" x14ac:dyDescent="0.25">
      <c r="A3" s="64"/>
      <c r="B3" s="64"/>
      <c r="C3" s="64"/>
      <c r="D3" s="64"/>
      <c r="E3" s="64"/>
      <c r="F3" s="64"/>
      <c r="G3" s="64"/>
      <c r="H3" s="64"/>
      <c r="I3" s="64"/>
      <c r="J3" s="64"/>
      <c r="P3" s="65"/>
      <c r="Q3" s="65"/>
      <c r="R3" s="65"/>
      <c r="S3" s="65"/>
      <c r="T3" s="65"/>
      <c r="U3" s="65"/>
      <c r="V3" s="65"/>
      <c r="W3" s="65"/>
      <c r="X3" s="65"/>
      <c r="Y3" s="65"/>
      <c r="Z3" s="65"/>
    </row>
    <row r="4" spans="1:32" ht="15" x14ac:dyDescent="0.25">
      <c r="P4" s="65"/>
      <c r="Q4" s="65"/>
      <c r="R4" s="65"/>
      <c r="S4" s="65"/>
      <c r="T4" s="65"/>
      <c r="U4" s="65"/>
      <c r="V4" s="65"/>
      <c r="W4" s="65"/>
      <c r="X4" s="65"/>
      <c r="Y4" s="65"/>
      <c r="Z4" s="65"/>
    </row>
    <row r="5" spans="1:32" ht="26.25" customHeight="1" x14ac:dyDescent="0.25">
      <c r="P5" s="65"/>
      <c r="Q5" s="65"/>
      <c r="R5" s="65"/>
      <c r="S5" s="65"/>
      <c r="T5" s="65"/>
      <c r="U5" s="65"/>
      <c r="V5" s="65"/>
      <c r="W5" s="65"/>
      <c r="X5" s="65"/>
      <c r="Y5" s="65"/>
      <c r="Z5" s="65"/>
    </row>
    <row r="6" spans="1:32" x14ac:dyDescent="0.3">
      <c r="P6" s="65"/>
      <c r="Q6" s="65"/>
      <c r="R6" s="65"/>
      <c r="S6" s="65"/>
      <c r="T6" s="65"/>
      <c r="U6" s="65"/>
      <c r="V6" s="65"/>
      <c r="W6" s="65"/>
      <c r="X6" s="65"/>
      <c r="Y6" s="65"/>
      <c r="Z6" s="65"/>
    </row>
    <row r="7" spans="1:32" x14ac:dyDescent="0.3">
      <c r="P7" s="65"/>
      <c r="Q7" s="65"/>
      <c r="R7" s="65"/>
      <c r="S7" s="65"/>
      <c r="T7" s="65"/>
      <c r="U7" s="65"/>
      <c r="V7" s="65"/>
      <c r="W7" s="65"/>
      <c r="X7" s="65"/>
      <c r="Y7" s="65"/>
      <c r="Z7" s="65"/>
    </row>
    <row r="8" spans="1:32" x14ac:dyDescent="0.3">
      <c r="P8" s="65"/>
      <c r="Q8" s="65"/>
      <c r="R8" s="65"/>
      <c r="S8" s="65"/>
      <c r="T8" s="65"/>
      <c r="U8" s="65"/>
      <c r="V8" s="65"/>
      <c r="W8" s="65"/>
      <c r="X8" s="65"/>
      <c r="Y8" s="65"/>
      <c r="Z8" s="65"/>
    </row>
    <row r="9" spans="1:32" x14ac:dyDescent="0.3">
      <c r="L9" s="27"/>
      <c r="M9" s="27"/>
      <c r="N9" s="27"/>
      <c r="O9" s="27"/>
      <c r="P9" s="65"/>
      <c r="Q9" s="65"/>
      <c r="R9" s="65"/>
      <c r="S9" s="65"/>
      <c r="T9" s="65"/>
      <c r="U9" s="65"/>
      <c r="V9" s="65"/>
      <c r="W9" s="65"/>
      <c r="X9" s="65"/>
      <c r="Y9" s="65"/>
      <c r="Z9" s="65"/>
      <c r="AC9" s="338" t="s">
        <v>267</v>
      </c>
      <c r="AD9" s="338"/>
      <c r="AE9" s="338"/>
      <c r="AF9" s="338"/>
    </row>
    <row r="10" spans="1:32" ht="15" thickBot="1" x14ac:dyDescent="0.35">
      <c r="P10" s="65"/>
      <c r="Q10" s="65"/>
      <c r="R10" s="65"/>
      <c r="S10" s="65"/>
      <c r="T10" s="65"/>
      <c r="U10" s="65"/>
      <c r="V10" s="65"/>
      <c r="W10" s="65"/>
      <c r="X10" s="65"/>
      <c r="Y10" s="65"/>
      <c r="Z10" s="65"/>
      <c r="AC10" s="86" t="s">
        <v>268</v>
      </c>
      <c r="AD10" s="87"/>
      <c r="AE10" s="87"/>
      <c r="AF10" s="87"/>
    </row>
    <row r="11" spans="1:32" ht="36.6" thickTop="1" thickBot="1" x14ac:dyDescent="0.35">
      <c r="P11" s="65"/>
      <c r="Q11" s="65"/>
      <c r="R11" s="65"/>
      <c r="S11" s="65"/>
      <c r="T11" s="65"/>
      <c r="U11" s="65"/>
      <c r="V11" s="65"/>
      <c r="W11" s="65"/>
      <c r="X11" s="65"/>
      <c r="Y11" s="65"/>
      <c r="Z11" s="65"/>
      <c r="AC11" s="95" t="s">
        <v>269</v>
      </c>
      <c r="AD11" s="88" t="s">
        <v>99</v>
      </c>
      <c r="AE11" s="89" t="s">
        <v>270</v>
      </c>
    </row>
    <row r="12" spans="1:32" ht="15" thickTop="1" x14ac:dyDescent="0.3">
      <c r="AC12" s="90" t="s">
        <v>5</v>
      </c>
      <c r="AD12" s="91">
        <v>102</v>
      </c>
      <c r="AE12" s="97">
        <v>12</v>
      </c>
    </row>
    <row r="13" spans="1:32" x14ac:dyDescent="0.3">
      <c r="AC13" s="92" t="s">
        <v>6</v>
      </c>
      <c r="AD13" s="93">
        <v>939</v>
      </c>
      <c r="AE13" s="98">
        <v>14</v>
      </c>
    </row>
    <row r="14" spans="1:32" x14ac:dyDescent="0.3">
      <c r="AC14" s="92" t="s">
        <v>174</v>
      </c>
      <c r="AD14" s="93">
        <v>2464</v>
      </c>
      <c r="AE14" s="98">
        <v>17</v>
      </c>
    </row>
    <row r="15" spans="1:32" x14ac:dyDescent="0.3">
      <c r="AC15" s="92" t="s">
        <v>175</v>
      </c>
      <c r="AD15" s="93">
        <v>884</v>
      </c>
      <c r="AE15" s="98">
        <v>26</v>
      </c>
    </row>
    <row r="16" spans="1:32" x14ac:dyDescent="0.3">
      <c r="AC16" s="92" t="s">
        <v>176</v>
      </c>
      <c r="AD16" s="93">
        <v>159</v>
      </c>
      <c r="AE16" s="98">
        <v>29</v>
      </c>
    </row>
    <row r="18" spans="1:15" s="129" customFormat="1" ht="17.25" customHeight="1" x14ac:dyDescent="0.3">
      <c r="A18" s="142" t="s">
        <v>360</v>
      </c>
      <c r="L18" s="128"/>
      <c r="M18" s="128"/>
      <c r="N18" s="128"/>
      <c r="O18" s="128"/>
    </row>
    <row r="20" spans="1:15" ht="15" customHeight="1" x14ac:dyDescent="0.3"/>
  </sheetData>
  <mergeCells count="2">
    <mergeCell ref="AC9:AF9"/>
    <mergeCell ref="A1:O1"/>
  </mergeCells>
  <printOptions horizontalCentered="1"/>
  <pageMargins left="0.70866141732283472" right="0.70866141732283472" top="0.74803149606299213" bottom="0.74803149606299213" header="0.31496062992125984" footer="0.31496062992125984"/>
  <pageSetup paperSize="9" scale="93"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6"/>
  <sheetViews>
    <sheetView showGridLines="0" view="pageBreakPreview" zoomScaleNormal="100" zoomScaleSheetLayoutView="100" workbookViewId="0">
      <selection activeCell="A19" sqref="A19"/>
    </sheetView>
  </sheetViews>
  <sheetFormatPr defaultColWidth="9.109375" defaultRowHeight="15.75" customHeight="1" x14ac:dyDescent="0.3"/>
  <cols>
    <col min="1" max="1" width="75.6640625" style="55" bestFit="1" customWidth="1"/>
    <col min="2" max="2" width="15.6640625" style="46" customWidth="1"/>
    <col min="3" max="3" width="18" style="46" customWidth="1"/>
    <col min="4" max="4" width="15.6640625" style="46" customWidth="1"/>
    <col min="5" max="23" width="9.109375" style="138"/>
    <col min="24" max="16384" width="9.109375" style="16"/>
  </cols>
  <sheetData>
    <row r="1" spans="1:23" s="359" customFormat="1" ht="30" customHeight="1" thickTop="1" x14ac:dyDescent="0.3">
      <c r="A1" s="360" t="s">
        <v>357</v>
      </c>
      <c r="B1" s="361"/>
      <c r="C1" s="361"/>
      <c r="D1" s="362"/>
      <c r="E1" s="357"/>
      <c r="F1" s="358"/>
      <c r="G1" s="358"/>
      <c r="H1" s="358"/>
      <c r="I1" s="358"/>
      <c r="J1" s="358"/>
      <c r="K1" s="358"/>
      <c r="L1" s="358"/>
      <c r="M1" s="358"/>
      <c r="N1" s="358"/>
      <c r="O1" s="358"/>
      <c r="P1" s="358"/>
      <c r="Q1" s="358"/>
      <c r="R1" s="358"/>
      <c r="S1" s="358"/>
      <c r="T1" s="358"/>
      <c r="U1" s="358"/>
      <c r="V1" s="358"/>
      <c r="W1" s="358"/>
    </row>
    <row r="2" spans="1:23" s="119" customFormat="1" ht="46.5" customHeight="1" x14ac:dyDescent="0.3">
      <c r="A2" s="363" t="s">
        <v>236</v>
      </c>
      <c r="B2" s="364" t="s">
        <v>52</v>
      </c>
      <c r="C2" s="365" t="s">
        <v>53</v>
      </c>
      <c r="D2" s="366" t="s">
        <v>580</v>
      </c>
      <c r="E2" s="135"/>
      <c r="F2" s="135"/>
      <c r="G2" s="135"/>
      <c r="H2" s="135"/>
      <c r="I2" s="135"/>
      <c r="J2" s="135"/>
      <c r="K2" s="135"/>
      <c r="L2" s="135"/>
      <c r="M2" s="135"/>
      <c r="N2" s="135"/>
      <c r="O2" s="135"/>
      <c r="P2" s="135"/>
      <c r="Q2" s="135"/>
      <c r="R2" s="135"/>
      <c r="S2" s="135"/>
      <c r="T2" s="135"/>
      <c r="U2" s="135"/>
      <c r="V2" s="135"/>
      <c r="W2" s="135"/>
    </row>
    <row r="3" spans="1:23" s="130" customFormat="1" ht="19.95" customHeight="1" x14ac:dyDescent="0.3">
      <c r="A3" s="367" t="s">
        <v>226</v>
      </c>
      <c r="B3" s="368">
        <v>7609.9999999999982</v>
      </c>
      <c r="C3" s="369">
        <v>385</v>
      </c>
      <c r="D3" s="370">
        <v>14</v>
      </c>
      <c r="E3" s="136"/>
      <c r="F3" s="136"/>
      <c r="G3" s="136"/>
      <c r="H3" s="136"/>
      <c r="I3" s="136"/>
      <c r="J3" s="136"/>
      <c r="K3" s="136"/>
      <c r="L3" s="136"/>
      <c r="M3" s="136"/>
      <c r="N3" s="136"/>
      <c r="O3" s="136"/>
      <c r="P3" s="136"/>
      <c r="Q3" s="136"/>
      <c r="R3" s="136"/>
      <c r="S3" s="136"/>
      <c r="T3" s="136"/>
      <c r="U3" s="136"/>
      <c r="V3" s="136"/>
      <c r="W3" s="136"/>
    </row>
    <row r="4" spans="1:23" s="11" customFormat="1" ht="19.95" customHeight="1" x14ac:dyDescent="0.3">
      <c r="A4" s="371" t="s">
        <v>220</v>
      </c>
      <c r="B4" s="372">
        <v>19038.000000000018</v>
      </c>
      <c r="C4" s="373">
        <v>463</v>
      </c>
      <c r="D4" s="374">
        <v>32</v>
      </c>
      <c r="E4" s="137"/>
      <c r="F4" s="137"/>
      <c r="G4" s="137"/>
      <c r="H4" s="137"/>
      <c r="I4" s="137"/>
      <c r="J4" s="137"/>
      <c r="K4" s="137"/>
      <c r="L4" s="137"/>
      <c r="M4" s="137"/>
      <c r="N4" s="137"/>
      <c r="O4" s="137"/>
      <c r="P4" s="137"/>
      <c r="Q4" s="137"/>
      <c r="R4" s="137"/>
      <c r="S4" s="137"/>
      <c r="T4" s="137"/>
      <c r="U4" s="137"/>
      <c r="V4" s="137"/>
      <c r="W4" s="137"/>
    </row>
    <row r="5" spans="1:23" s="130" customFormat="1" ht="19.95" customHeight="1" x14ac:dyDescent="0.3">
      <c r="A5" s="367" t="s">
        <v>229</v>
      </c>
      <c r="B5" s="368">
        <v>8370.0000000000018</v>
      </c>
      <c r="C5" s="369">
        <v>296</v>
      </c>
      <c r="D5" s="370">
        <v>22</v>
      </c>
      <c r="E5" s="136"/>
      <c r="F5" s="136"/>
      <c r="G5" s="136"/>
      <c r="H5" s="136"/>
      <c r="I5" s="136"/>
      <c r="J5" s="136"/>
      <c r="K5" s="136"/>
      <c r="L5" s="136"/>
      <c r="M5" s="136"/>
      <c r="N5" s="136"/>
      <c r="O5" s="136"/>
      <c r="P5" s="136"/>
      <c r="Q5" s="136"/>
      <c r="R5" s="136"/>
      <c r="S5" s="136"/>
      <c r="T5" s="136"/>
      <c r="U5" s="136"/>
      <c r="V5" s="136"/>
      <c r="W5" s="136"/>
    </row>
    <row r="6" spans="1:23" s="11" customFormat="1" ht="19.95" customHeight="1" x14ac:dyDescent="0.3">
      <c r="A6" s="371" t="s">
        <v>221</v>
      </c>
      <c r="B6" s="372">
        <v>16772.000000000007</v>
      </c>
      <c r="C6" s="373">
        <v>629</v>
      </c>
      <c r="D6" s="374">
        <v>16</v>
      </c>
      <c r="E6" s="137"/>
      <c r="F6" s="137"/>
      <c r="G6" s="137"/>
      <c r="H6" s="137"/>
      <c r="I6" s="137"/>
      <c r="J6" s="137"/>
      <c r="K6" s="137"/>
      <c r="L6" s="137"/>
      <c r="M6" s="137"/>
      <c r="N6" s="137"/>
      <c r="O6" s="137"/>
      <c r="P6" s="137"/>
      <c r="Q6" s="137"/>
      <c r="R6" s="137"/>
      <c r="S6" s="137"/>
      <c r="T6" s="137"/>
      <c r="U6" s="137"/>
      <c r="V6" s="137"/>
      <c r="W6" s="137"/>
    </row>
    <row r="7" spans="1:23" s="130" customFormat="1" ht="19.95" customHeight="1" x14ac:dyDescent="0.3">
      <c r="A7" s="367" t="s">
        <v>227</v>
      </c>
      <c r="B7" s="368">
        <v>10688.000000000004</v>
      </c>
      <c r="C7" s="369">
        <v>594</v>
      </c>
      <c r="D7" s="370">
        <v>14</v>
      </c>
      <c r="E7" s="136"/>
      <c r="F7" s="136"/>
      <c r="G7" s="136"/>
      <c r="H7" s="136"/>
      <c r="I7" s="136"/>
      <c r="J7" s="136"/>
      <c r="K7" s="136"/>
      <c r="L7" s="136"/>
      <c r="M7" s="136"/>
      <c r="N7" s="136"/>
      <c r="O7" s="136"/>
      <c r="P7" s="136"/>
      <c r="Q7" s="136"/>
      <c r="R7" s="136"/>
      <c r="S7" s="136"/>
      <c r="T7" s="136"/>
      <c r="U7" s="136"/>
      <c r="V7" s="136"/>
      <c r="W7" s="136"/>
    </row>
    <row r="8" spans="1:23" s="11" customFormat="1" ht="19.95" customHeight="1" x14ac:dyDescent="0.3">
      <c r="A8" s="371" t="s">
        <v>222</v>
      </c>
      <c r="B8" s="372">
        <v>10370.000000000005</v>
      </c>
      <c r="C8" s="373">
        <v>317</v>
      </c>
      <c r="D8" s="374">
        <v>23</v>
      </c>
      <c r="E8" s="137"/>
      <c r="F8" s="137"/>
      <c r="G8" s="137"/>
      <c r="H8" s="137"/>
      <c r="I8" s="137"/>
      <c r="J8" s="137"/>
      <c r="K8" s="137"/>
      <c r="L8" s="137"/>
      <c r="M8" s="137"/>
      <c r="N8" s="137"/>
      <c r="O8" s="137"/>
      <c r="P8" s="137"/>
      <c r="Q8" s="137"/>
      <c r="R8" s="137"/>
      <c r="S8" s="137"/>
      <c r="T8" s="137"/>
      <c r="U8" s="137"/>
      <c r="V8" s="137"/>
      <c r="W8" s="137"/>
    </row>
    <row r="9" spans="1:23" s="119" customFormat="1" ht="19.95" customHeight="1" x14ac:dyDescent="0.3">
      <c r="A9" s="367" t="s">
        <v>225</v>
      </c>
      <c r="B9" s="368">
        <v>17644.999999999985</v>
      </c>
      <c r="C9" s="369">
        <v>630</v>
      </c>
      <c r="D9" s="370">
        <v>20</v>
      </c>
      <c r="E9" s="135"/>
      <c r="F9" s="135"/>
      <c r="G9" s="135"/>
      <c r="H9" s="135"/>
      <c r="I9" s="135"/>
      <c r="J9" s="135"/>
      <c r="K9" s="135"/>
      <c r="L9" s="135"/>
      <c r="M9" s="135"/>
      <c r="N9" s="135"/>
      <c r="O9" s="135"/>
      <c r="P9" s="135"/>
      <c r="Q9" s="135"/>
      <c r="R9" s="135"/>
      <c r="S9" s="135"/>
      <c r="T9" s="135"/>
      <c r="U9" s="135"/>
      <c r="V9" s="135"/>
      <c r="W9" s="135"/>
    </row>
    <row r="10" spans="1:23" ht="19.95" customHeight="1" x14ac:dyDescent="0.3">
      <c r="A10" s="371" t="s">
        <v>228</v>
      </c>
      <c r="B10" s="372">
        <v>14537.999999999996</v>
      </c>
      <c r="C10" s="373">
        <v>666</v>
      </c>
      <c r="D10" s="374">
        <v>15</v>
      </c>
    </row>
    <row r="11" spans="1:23" ht="19.95" customHeight="1" x14ac:dyDescent="0.3">
      <c r="A11" s="367" t="s">
        <v>223</v>
      </c>
      <c r="B11" s="368">
        <v>15228.999999999998</v>
      </c>
      <c r="C11" s="369">
        <v>568</v>
      </c>
      <c r="D11" s="370">
        <v>17</v>
      </c>
    </row>
    <row r="12" spans="1:23" ht="25.05" customHeight="1" thickBot="1" x14ac:dyDescent="0.35">
      <c r="A12" s="375" t="s">
        <v>4</v>
      </c>
      <c r="B12" s="376">
        <v>120259.99999999987</v>
      </c>
      <c r="C12" s="376">
        <v>4548</v>
      </c>
      <c r="D12" s="377">
        <v>18</v>
      </c>
    </row>
    <row r="13" spans="1:23" s="27" customFormat="1" ht="18.75" customHeight="1" thickTop="1" x14ac:dyDescent="0.3">
      <c r="A13" s="142" t="s">
        <v>360</v>
      </c>
      <c r="B13" s="46"/>
      <c r="C13" s="46"/>
      <c r="D13" s="46"/>
      <c r="E13" s="139"/>
      <c r="F13" s="140"/>
      <c r="G13" s="140"/>
      <c r="H13" s="140"/>
      <c r="I13" s="140"/>
      <c r="J13" s="140"/>
      <c r="K13" s="140"/>
      <c r="L13" s="140"/>
      <c r="M13" s="140"/>
      <c r="N13" s="140"/>
      <c r="O13" s="140"/>
      <c r="P13" s="140"/>
      <c r="Q13" s="140"/>
      <c r="R13" s="140"/>
      <c r="S13" s="140"/>
      <c r="T13" s="140"/>
      <c r="U13" s="140"/>
      <c r="V13" s="140"/>
      <c r="W13" s="140"/>
    </row>
    <row r="14" spans="1:23" ht="15.75" customHeight="1" x14ac:dyDescent="0.3">
      <c r="E14" s="139"/>
    </row>
    <row r="16" spans="1:23" ht="15.75" customHeight="1" x14ac:dyDescent="0.3">
      <c r="A16" s="30"/>
    </row>
  </sheetData>
  <mergeCells count="1">
    <mergeCell ref="A1:D1"/>
  </mergeCells>
  <printOptions horizontalCentered="1"/>
  <pageMargins left="0.7" right="0.7" top="0.75" bottom="0.75" header="0.3" footer="0.3"/>
  <pageSetup paperSize="9"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
  <sheetViews>
    <sheetView showGridLines="0" view="pageBreakPreview" zoomScaleNormal="100" zoomScaleSheetLayoutView="100" workbookViewId="0">
      <selection activeCell="E15" sqref="E15"/>
    </sheetView>
  </sheetViews>
  <sheetFormatPr defaultColWidth="9.109375" defaultRowHeight="14.4" x14ac:dyDescent="0.3"/>
  <cols>
    <col min="1" max="1" width="15.33203125" style="31" customWidth="1"/>
    <col min="2" max="13" width="10.77734375" style="31" customWidth="1"/>
    <col min="14" max="16384" width="9.109375" style="31"/>
  </cols>
  <sheetData>
    <row r="1" spans="1:15" s="273" customFormat="1" ht="30" customHeight="1" x14ac:dyDescent="0.3">
      <c r="A1" s="563" t="s">
        <v>358</v>
      </c>
      <c r="B1" s="564"/>
      <c r="C1" s="564"/>
      <c r="D1" s="564"/>
      <c r="E1" s="564"/>
      <c r="F1" s="564"/>
      <c r="G1" s="564"/>
      <c r="H1" s="564"/>
      <c r="I1" s="564"/>
      <c r="J1" s="564"/>
      <c r="K1" s="564"/>
      <c r="L1" s="564"/>
      <c r="M1" s="564"/>
    </row>
    <row r="2" spans="1:15" s="141" customFormat="1" ht="35.25" customHeight="1" x14ac:dyDescent="0.3">
      <c r="A2" s="550"/>
      <c r="B2" s="551" t="s">
        <v>54</v>
      </c>
      <c r="C2" s="552"/>
      <c r="D2" s="552"/>
      <c r="E2" s="551" t="s">
        <v>6</v>
      </c>
      <c r="F2" s="552"/>
      <c r="G2" s="552"/>
      <c r="H2" s="551" t="s">
        <v>581</v>
      </c>
      <c r="I2" s="552"/>
      <c r="J2" s="552"/>
      <c r="K2" s="551" t="s">
        <v>57</v>
      </c>
      <c r="L2" s="552"/>
      <c r="M2" s="553"/>
    </row>
    <row r="3" spans="1:15" s="37" customFormat="1" ht="40.049999999999997" customHeight="1" x14ac:dyDescent="0.3">
      <c r="A3" s="554"/>
      <c r="B3" s="555" t="s">
        <v>324</v>
      </c>
      <c r="C3" s="555" t="s">
        <v>325</v>
      </c>
      <c r="D3" s="555" t="s">
        <v>4</v>
      </c>
      <c r="E3" s="555" t="s">
        <v>238</v>
      </c>
      <c r="F3" s="555" t="s">
        <v>323</v>
      </c>
      <c r="G3" s="555" t="s">
        <v>4</v>
      </c>
      <c r="H3" s="555" t="s">
        <v>324</v>
      </c>
      <c r="I3" s="555" t="s">
        <v>325</v>
      </c>
      <c r="J3" s="555" t="s">
        <v>4</v>
      </c>
      <c r="K3" s="555" t="s">
        <v>238</v>
      </c>
      <c r="L3" s="555" t="s">
        <v>323</v>
      </c>
      <c r="M3" s="556" t="s">
        <v>4</v>
      </c>
    </row>
    <row r="4" spans="1:15" s="37" customFormat="1" ht="22.5" customHeight="1" x14ac:dyDescent="0.3">
      <c r="A4" s="565" t="s">
        <v>55</v>
      </c>
      <c r="B4" s="557" t="s">
        <v>334</v>
      </c>
      <c r="C4" s="557">
        <v>19</v>
      </c>
      <c r="D4" s="557">
        <v>20</v>
      </c>
      <c r="E4" s="557">
        <v>13</v>
      </c>
      <c r="F4" s="557">
        <v>1295</v>
      </c>
      <c r="G4" s="557">
        <f>E4+F4</f>
        <v>1308</v>
      </c>
      <c r="H4" s="557">
        <v>88</v>
      </c>
      <c r="I4" s="557">
        <v>6284</v>
      </c>
      <c r="J4" s="557">
        <f>H4+I4</f>
        <v>6372</v>
      </c>
      <c r="K4" s="557">
        <v>102</v>
      </c>
      <c r="L4" s="557">
        <v>7598</v>
      </c>
      <c r="M4" s="558">
        <f>K4+L4</f>
        <v>7700</v>
      </c>
    </row>
    <row r="5" spans="1:15" s="37" customFormat="1" ht="23.25" customHeight="1" x14ac:dyDescent="0.3">
      <c r="A5" s="566" t="s">
        <v>56</v>
      </c>
      <c r="B5" s="559">
        <v>2286</v>
      </c>
      <c r="C5" s="559">
        <v>186</v>
      </c>
      <c r="D5" s="559">
        <f>B5+C5</f>
        <v>2472</v>
      </c>
      <c r="E5" s="559">
        <v>2911</v>
      </c>
      <c r="F5" s="559">
        <v>4703</v>
      </c>
      <c r="G5" s="559">
        <f>E5+F5</f>
        <v>7614</v>
      </c>
      <c r="H5" s="559">
        <v>3745</v>
      </c>
      <c r="I5" s="559">
        <v>6151</v>
      </c>
      <c r="J5" s="559">
        <f>H5+I5</f>
        <v>9896</v>
      </c>
      <c r="K5" s="559">
        <v>8942</v>
      </c>
      <c r="L5" s="559">
        <v>11040</v>
      </c>
      <c r="M5" s="560">
        <f>K5+L5</f>
        <v>19982</v>
      </c>
    </row>
    <row r="6" spans="1:15" s="37" customFormat="1" ht="25.05" customHeight="1" x14ac:dyDescent="0.3">
      <c r="A6" s="567" t="s">
        <v>4</v>
      </c>
      <c r="B6" s="561">
        <v>2287</v>
      </c>
      <c r="C6" s="561">
        <v>205</v>
      </c>
      <c r="D6" s="561">
        <f>B6+C6</f>
        <v>2492</v>
      </c>
      <c r="E6" s="561">
        <v>2924</v>
      </c>
      <c r="F6" s="561">
        <v>5998</v>
      </c>
      <c r="G6" s="561">
        <f>E6+F6</f>
        <v>8922</v>
      </c>
      <c r="H6" s="561">
        <v>3833</v>
      </c>
      <c r="I6" s="561">
        <v>12435</v>
      </c>
      <c r="J6" s="561">
        <f>H6+I6</f>
        <v>16268</v>
      </c>
      <c r="K6" s="561">
        <v>9044</v>
      </c>
      <c r="L6" s="561">
        <v>18638</v>
      </c>
      <c r="M6" s="562">
        <f>K6+L6</f>
        <v>27682</v>
      </c>
    </row>
    <row r="7" spans="1:15" s="37" customFormat="1" ht="22.5" customHeight="1" x14ac:dyDescent="0.3">
      <c r="A7" s="948" t="s">
        <v>263</v>
      </c>
      <c r="B7" s="948"/>
      <c r="C7" s="948"/>
      <c r="D7" s="948"/>
      <c r="E7" s="948"/>
      <c r="F7" s="948"/>
      <c r="G7" s="948"/>
      <c r="H7" s="948"/>
      <c r="I7" s="948"/>
      <c r="J7" s="948"/>
      <c r="K7" s="948"/>
      <c r="L7" s="948"/>
      <c r="M7" s="948"/>
    </row>
    <row r="8" spans="1:15" s="50" customFormat="1" ht="14.25" customHeight="1" x14ac:dyDescent="0.3">
      <c r="A8" s="568" t="s">
        <v>434</v>
      </c>
      <c r="B8" s="569"/>
      <c r="C8" s="569"/>
      <c r="D8" s="569"/>
      <c r="E8" s="569"/>
      <c r="F8" s="569"/>
      <c r="G8" s="569"/>
      <c r="H8" s="569"/>
      <c r="I8" s="569"/>
      <c r="J8" s="569"/>
      <c r="K8" s="569"/>
      <c r="L8" s="569"/>
      <c r="M8" s="569"/>
      <c r="O8" s="51"/>
    </row>
  </sheetData>
  <mergeCells count="6">
    <mergeCell ref="A1:M1"/>
    <mergeCell ref="A7:M7"/>
    <mergeCell ref="B2:D2"/>
    <mergeCell ref="E2:G2"/>
    <mergeCell ref="H2:J2"/>
    <mergeCell ref="K2:M2"/>
  </mergeCells>
  <printOptions horizontalCentered="1"/>
  <pageMargins left="0.39370078740157483" right="0.39370078740157483" top="0.74803149606299213" bottom="0.74803149606299213" header="0.31496062992125984" footer="0.31496062992125984"/>
  <pageSetup paperSize="9" scale="96"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8"/>
  <sheetViews>
    <sheetView showGridLines="0" view="pageBreakPreview" topLeftCell="A31" zoomScaleNormal="100" zoomScaleSheetLayoutView="100" workbookViewId="0">
      <selection activeCell="R25" sqref="R25"/>
    </sheetView>
  </sheetViews>
  <sheetFormatPr defaultColWidth="9.109375" defaultRowHeight="16.5" customHeight="1" x14ac:dyDescent="0.3"/>
  <cols>
    <col min="1" max="1" width="36.21875" style="1" customWidth="1"/>
    <col min="2" max="13" width="10.77734375" style="9" customWidth="1"/>
    <col min="14" max="16384" width="9.109375" style="1"/>
  </cols>
  <sheetData>
    <row r="1" spans="1:23" s="233" customFormat="1" ht="30" customHeight="1" x14ac:dyDescent="0.3">
      <c r="A1" s="570" t="s">
        <v>359</v>
      </c>
      <c r="B1" s="571"/>
      <c r="C1" s="571"/>
      <c r="D1" s="571"/>
      <c r="E1" s="571"/>
      <c r="F1" s="571"/>
      <c r="G1" s="571"/>
      <c r="H1" s="571"/>
      <c r="I1" s="571"/>
      <c r="J1" s="571"/>
      <c r="K1" s="571"/>
      <c r="L1" s="571"/>
      <c r="M1" s="572"/>
    </row>
    <row r="2" spans="1:23" s="10" customFormat="1" ht="32.25" customHeight="1" x14ac:dyDescent="0.3">
      <c r="A2" s="573"/>
      <c r="B2" s="574" t="s">
        <v>54</v>
      </c>
      <c r="C2" s="575"/>
      <c r="D2" s="575"/>
      <c r="E2" s="574" t="s">
        <v>6</v>
      </c>
      <c r="F2" s="575"/>
      <c r="G2" s="575"/>
      <c r="H2" s="574" t="s">
        <v>581</v>
      </c>
      <c r="I2" s="575"/>
      <c r="J2" s="575"/>
      <c r="K2" s="574" t="s">
        <v>57</v>
      </c>
      <c r="L2" s="575"/>
      <c r="M2" s="576"/>
    </row>
    <row r="3" spans="1:23" s="258" customFormat="1" ht="40.049999999999997" customHeight="1" x14ac:dyDescent="0.3">
      <c r="A3" s="577"/>
      <c r="B3" s="364" t="s">
        <v>238</v>
      </c>
      <c r="C3" s="364" t="s">
        <v>323</v>
      </c>
      <c r="D3" s="364" t="s">
        <v>14</v>
      </c>
      <c r="E3" s="364" t="s">
        <v>324</v>
      </c>
      <c r="F3" s="364" t="s">
        <v>325</v>
      </c>
      <c r="G3" s="364" t="s">
        <v>14</v>
      </c>
      <c r="H3" s="364" t="s">
        <v>238</v>
      </c>
      <c r="I3" s="364" t="s">
        <v>323</v>
      </c>
      <c r="J3" s="364" t="s">
        <v>14</v>
      </c>
      <c r="K3" s="364" t="s">
        <v>324</v>
      </c>
      <c r="L3" s="364" t="s">
        <v>325</v>
      </c>
      <c r="M3" s="578" t="s">
        <v>14</v>
      </c>
    </row>
    <row r="4" spans="1:23" s="130" customFormat="1" ht="15" customHeight="1" x14ac:dyDescent="0.3">
      <c r="A4" s="527" t="s">
        <v>58</v>
      </c>
      <c r="B4" s="528">
        <v>41</v>
      </c>
      <c r="C4" s="579" t="s">
        <v>334</v>
      </c>
      <c r="D4" s="579">
        <v>45</v>
      </c>
      <c r="E4" s="528" t="s">
        <v>334</v>
      </c>
      <c r="F4" s="579">
        <v>64</v>
      </c>
      <c r="G4" s="579">
        <v>68</v>
      </c>
      <c r="H4" s="528">
        <v>6</v>
      </c>
      <c r="I4" s="579">
        <v>93</v>
      </c>
      <c r="J4" s="579">
        <v>99</v>
      </c>
      <c r="K4" s="528">
        <v>51</v>
      </c>
      <c r="L4" s="579">
        <v>161</v>
      </c>
      <c r="M4" s="580">
        <v>212</v>
      </c>
      <c r="N4" s="136"/>
      <c r="O4" s="136"/>
      <c r="P4" s="136"/>
      <c r="Q4" s="136"/>
      <c r="R4" s="136"/>
      <c r="S4" s="136"/>
      <c r="T4" s="136"/>
      <c r="U4" s="136"/>
      <c r="V4" s="136"/>
      <c r="W4" s="136"/>
    </row>
    <row r="5" spans="1:23" s="66" customFormat="1" ht="15" customHeight="1" x14ac:dyDescent="0.3">
      <c r="A5" s="524" t="s">
        <v>59</v>
      </c>
      <c r="B5" s="525" t="s">
        <v>334</v>
      </c>
      <c r="C5" s="581">
        <v>0</v>
      </c>
      <c r="D5" s="581" t="s">
        <v>334</v>
      </c>
      <c r="E5" s="525">
        <v>0</v>
      </c>
      <c r="F5" s="581">
        <v>12</v>
      </c>
      <c r="G5" s="581">
        <v>12</v>
      </c>
      <c r="H5" s="525" t="s">
        <v>334</v>
      </c>
      <c r="I5" s="581">
        <v>15</v>
      </c>
      <c r="J5" s="581">
        <v>17</v>
      </c>
      <c r="K5" s="525" t="s">
        <v>334</v>
      </c>
      <c r="L5" s="581">
        <v>27</v>
      </c>
      <c r="M5" s="582">
        <v>31</v>
      </c>
      <c r="N5" s="256"/>
      <c r="O5" s="256"/>
      <c r="P5" s="256"/>
      <c r="Q5" s="256"/>
      <c r="R5" s="256"/>
      <c r="S5" s="256"/>
      <c r="T5" s="256"/>
      <c r="U5" s="256"/>
      <c r="V5" s="256"/>
      <c r="W5" s="256"/>
    </row>
    <row r="6" spans="1:23" s="130" customFormat="1" ht="15" customHeight="1" x14ac:dyDescent="0.3">
      <c r="A6" s="527" t="s">
        <v>60</v>
      </c>
      <c r="B6" s="528">
        <v>566</v>
      </c>
      <c r="C6" s="579">
        <v>0</v>
      </c>
      <c r="D6" s="579">
        <v>566</v>
      </c>
      <c r="E6" s="528">
        <v>91</v>
      </c>
      <c r="F6" s="579">
        <v>0</v>
      </c>
      <c r="G6" s="579">
        <v>91</v>
      </c>
      <c r="H6" s="528">
        <v>47</v>
      </c>
      <c r="I6" s="579">
        <v>0</v>
      </c>
      <c r="J6" s="579">
        <v>47</v>
      </c>
      <c r="K6" s="528">
        <v>704</v>
      </c>
      <c r="L6" s="579">
        <v>0</v>
      </c>
      <c r="M6" s="580">
        <v>704</v>
      </c>
      <c r="N6" s="136"/>
      <c r="O6" s="136"/>
      <c r="P6" s="136"/>
      <c r="Q6" s="136"/>
      <c r="R6" s="136"/>
      <c r="S6" s="136"/>
      <c r="T6" s="136"/>
      <c r="U6" s="136"/>
      <c r="V6" s="136"/>
      <c r="W6" s="136"/>
    </row>
    <row r="7" spans="1:23" s="66" customFormat="1" ht="15" customHeight="1" x14ac:dyDescent="0.3">
      <c r="A7" s="524" t="s">
        <v>61</v>
      </c>
      <c r="B7" s="525">
        <v>199</v>
      </c>
      <c r="C7" s="581">
        <v>0</v>
      </c>
      <c r="D7" s="581">
        <v>199</v>
      </c>
      <c r="E7" s="525">
        <v>21</v>
      </c>
      <c r="F7" s="581">
        <v>0</v>
      </c>
      <c r="G7" s="581">
        <v>21</v>
      </c>
      <c r="H7" s="525">
        <v>17</v>
      </c>
      <c r="I7" s="581">
        <v>0</v>
      </c>
      <c r="J7" s="581">
        <v>17</v>
      </c>
      <c r="K7" s="525">
        <v>237</v>
      </c>
      <c r="L7" s="581">
        <v>0</v>
      </c>
      <c r="M7" s="582">
        <v>237</v>
      </c>
      <c r="N7" s="256"/>
      <c r="O7" s="256"/>
      <c r="P7" s="256"/>
      <c r="Q7" s="256"/>
      <c r="R7" s="256"/>
      <c r="S7" s="256"/>
      <c r="T7" s="256"/>
      <c r="U7" s="256"/>
      <c r="V7" s="256"/>
      <c r="W7" s="256"/>
    </row>
    <row r="8" spans="1:23" s="130" customFormat="1" ht="15" customHeight="1" x14ac:dyDescent="0.3">
      <c r="A8" s="527" t="s">
        <v>62</v>
      </c>
      <c r="B8" s="528">
        <v>231</v>
      </c>
      <c r="C8" s="579">
        <v>0</v>
      </c>
      <c r="D8" s="579">
        <v>231</v>
      </c>
      <c r="E8" s="528">
        <v>34</v>
      </c>
      <c r="F8" s="579">
        <v>0</v>
      </c>
      <c r="G8" s="579">
        <v>34</v>
      </c>
      <c r="H8" s="528">
        <v>63</v>
      </c>
      <c r="I8" s="579">
        <v>0</v>
      </c>
      <c r="J8" s="579">
        <v>63</v>
      </c>
      <c r="K8" s="528">
        <v>328</v>
      </c>
      <c r="L8" s="579">
        <v>0</v>
      </c>
      <c r="M8" s="580">
        <v>328</v>
      </c>
      <c r="N8" s="136"/>
      <c r="O8" s="136"/>
      <c r="P8" s="136"/>
      <c r="Q8" s="136"/>
      <c r="R8" s="136"/>
      <c r="S8" s="136"/>
      <c r="T8" s="136"/>
      <c r="U8" s="136"/>
      <c r="V8" s="136"/>
      <c r="W8" s="136"/>
    </row>
    <row r="9" spans="1:23" s="66" customFormat="1" ht="15" customHeight="1" x14ac:dyDescent="0.3">
      <c r="A9" s="524" t="s">
        <v>63</v>
      </c>
      <c r="B9" s="525">
        <v>15</v>
      </c>
      <c r="C9" s="581">
        <v>0</v>
      </c>
      <c r="D9" s="581">
        <v>15</v>
      </c>
      <c r="E9" s="525">
        <v>0</v>
      </c>
      <c r="F9" s="581">
        <v>0</v>
      </c>
      <c r="G9" s="581">
        <v>0</v>
      </c>
      <c r="H9" s="525">
        <v>112</v>
      </c>
      <c r="I9" s="581">
        <v>10</v>
      </c>
      <c r="J9" s="581">
        <v>122</v>
      </c>
      <c r="K9" s="525">
        <v>127</v>
      </c>
      <c r="L9" s="581">
        <v>10</v>
      </c>
      <c r="M9" s="582">
        <v>137</v>
      </c>
      <c r="N9" s="256"/>
      <c r="O9" s="256"/>
      <c r="P9" s="256"/>
      <c r="Q9" s="256"/>
      <c r="R9" s="256"/>
      <c r="S9" s="256"/>
      <c r="T9" s="256"/>
      <c r="U9" s="256"/>
      <c r="V9" s="256"/>
      <c r="W9" s="256"/>
    </row>
    <row r="10" spans="1:23" s="119" customFormat="1" ht="15" customHeight="1" x14ac:dyDescent="0.3">
      <c r="A10" s="527" t="s">
        <v>64</v>
      </c>
      <c r="B10" s="528">
        <v>578</v>
      </c>
      <c r="C10" s="579">
        <v>9</v>
      </c>
      <c r="D10" s="579">
        <v>587</v>
      </c>
      <c r="E10" s="528">
        <v>869</v>
      </c>
      <c r="F10" s="579">
        <v>57</v>
      </c>
      <c r="G10" s="579">
        <v>926</v>
      </c>
      <c r="H10" s="528">
        <v>738</v>
      </c>
      <c r="I10" s="579">
        <v>45</v>
      </c>
      <c r="J10" s="579">
        <v>783</v>
      </c>
      <c r="K10" s="528">
        <v>2185</v>
      </c>
      <c r="L10" s="579">
        <v>111</v>
      </c>
      <c r="M10" s="580">
        <v>2296</v>
      </c>
      <c r="N10" s="135"/>
      <c r="O10" s="135"/>
      <c r="P10" s="135"/>
      <c r="Q10" s="135"/>
      <c r="R10" s="135"/>
      <c r="S10" s="135"/>
      <c r="T10" s="135"/>
      <c r="U10" s="135"/>
      <c r="V10" s="135"/>
      <c r="W10" s="135"/>
    </row>
    <row r="11" spans="1:23" s="55" customFormat="1" ht="15.75" customHeight="1" x14ac:dyDescent="0.3">
      <c r="A11" s="524" t="s">
        <v>65</v>
      </c>
      <c r="B11" s="525">
        <v>31</v>
      </c>
      <c r="C11" s="581">
        <v>0</v>
      </c>
      <c r="D11" s="581">
        <v>31</v>
      </c>
      <c r="E11" s="525" t="s">
        <v>334</v>
      </c>
      <c r="F11" s="581" t="s">
        <v>334</v>
      </c>
      <c r="G11" s="581" t="s">
        <v>334</v>
      </c>
      <c r="H11" s="525">
        <v>6</v>
      </c>
      <c r="I11" s="581">
        <v>0</v>
      </c>
      <c r="J11" s="581">
        <v>6</v>
      </c>
      <c r="K11" s="525">
        <v>38</v>
      </c>
      <c r="L11" s="581" t="s">
        <v>334</v>
      </c>
      <c r="M11" s="582">
        <v>39</v>
      </c>
      <c r="N11" s="257"/>
      <c r="O11" s="257"/>
      <c r="P11" s="257"/>
      <c r="Q11" s="257"/>
      <c r="R11" s="257"/>
      <c r="S11" s="257"/>
      <c r="T11" s="257"/>
      <c r="U11" s="257"/>
      <c r="V11" s="257"/>
      <c r="W11" s="257"/>
    </row>
    <row r="12" spans="1:23" s="55" customFormat="1" ht="15.75" customHeight="1" x14ac:dyDescent="0.3">
      <c r="A12" s="527" t="s">
        <v>320</v>
      </c>
      <c r="B12" s="528">
        <v>82</v>
      </c>
      <c r="C12" s="579" t="s">
        <v>334</v>
      </c>
      <c r="D12" s="579">
        <v>83</v>
      </c>
      <c r="E12" s="528">
        <v>119</v>
      </c>
      <c r="F12" s="579">
        <v>5</v>
      </c>
      <c r="G12" s="579">
        <v>124</v>
      </c>
      <c r="H12" s="528">
        <v>117</v>
      </c>
      <c r="I12" s="579" t="s">
        <v>334</v>
      </c>
      <c r="J12" s="579">
        <v>119</v>
      </c>
      <c r="K12" s="528">
        <v>318</v>
      </c>
      <c r="L12" s="579">
        <v>8</v>
      </c>
      <c r="M12" s="580">
        <v>326</v>
      </c>
      <c r="N12" s="257"/>
      <c r="O12" s="257"/>
      <c r="P12" s="257"/>
      <c r="Q12" s="257"/>
      <c r="R12" s="257"/>
      <c r="S12" s="257"/>
      <c r="T12" s="257"/>
      <c r="U12" s="257"/>
      <c r="V12" s="257"/>
      <c r="W12" s="257"/>
    </row>
    <row r="13" spans="1:23" s="55" customFormat="1" ht="15.75" customHeight="1" x14ac:dyDescent="0.3">
      <c r="A13" s="524" t="s">
        <v>67</v>
      </c>
      <c r="B13" s="525">
        <v>13</v>
      </c>
      <c r="C13" s="525">
        <v>0</v>
      </c>
      <c r="D13" s="525">
        <v>13</v>
      </c>
      <c r="E13" s="525" t="s">
        <v>334</v>
      </c>
      <c r="F13" s="525">
        <v>0</v>
      </c>
      <c r="G13" s="525" t="s">
        <v>334</v>
      </c>
      <c r="H13" s="525">
        <v>6</v>
      </c>
      <c r="I13" s="525">
        <v>0</v>
      </c>
      <c r="J13" s="525">
        <v>6</v>
      </c>
      <c r="K13" s="525">
        <v>21</v>
      </c>
      <c r="L13" s="525">
        <v>0</v>
      </c>
      <c r="M13" s="526">
        <v>21</v>
      </c>
      <c r="N13" s="257"/>
      <c r="O13" s="257"/>
      <c r="P13" s="257"/>
      <c r="Q13" s="257"/>
      <c r="R13" s="257"/>
      <c r="S13" s="257"/>
      <c r="T13" s="257"/>
      <c r="U13" s="257"/>
      <c r="V13" s="257"/>
      <c r="W13" s="257"/>
    </row>
    <row r="14" spans="1:23" s="130" customFormat="1" ht="15" customHeight="1" x14ac:dyDescent="0.3">
      <c r="A14" s="527" t="s">
        <v>212</v>
      </c>
      <c r="B14" s="528" t="s">
        <v>334</v>
      </c>
      <c r="C14" s="579">
        <v>0</v>
      </c>
      <c r="D14" s="579" t="s">
        <v>334</v>
      </c>
      <c r="E14" s="528" t="s">
        <v>334</v>
      </c>
      <c r="F14" s="579">
        <v>0</v>
      </c>
      <c r="G14" s="579" t="s">
        <v>334</v>
      </c>
      <c r="H14" s="528">
        <v>0</v>
      </c>
      <c r="I14" s="579">
        <v>0</v>
      </c>
      <c r="J14" s="579">
        <v>0</v>
      </c>
      <c r="K14" s="528" t="s">
        <v>334</v>
      </c>
      <c r="L14" s="579">
        <v>0</v>
      </c>
      <c r="M14" s="580" t="s">
        <v>334</v>
      </c>
      <c r="N14" s="136"/>
      <c r="O14" s="136"/>
      <c r="P14" s="136"/>
      <c r="Q14" s="136"/>
      <c r="R14" s="136"/>
      <c r="S14" s="136"/>
      <c r="T14" s="136"/>
      <c r="U14" s="136"/>
      <c r="V14" s="136"/>
      <c r="W14" s="136"/>
    </row>
    <row r="15" spans="1:23" s="66" customFormat="1" ht="15" customHeight="1" x14ac:dyDescent="0.3">
      <c r="A15" s="524" t="s">
        <v>69</v>
      </c>
      <c r="B15" s="525">
        <v>98</v>
      </c>
      <c r="C15" s="581">
        <v>0</v>
      </c>
      <c r="D15" s="581">
        <v>98</v>
      </c>
      <c r="E15" s="525">
        <v>146</v>
      </c>
      <c r="F15" s="581">
        <v>0</v>
      </c>
      <c r="G15" s="581">
        <v>146</v>
      </c>
      <c r="H15" s="525">
        <v>157</v>
      </c>
      <c r="I15" s="581">
        <v>0</v>
      </c>
      <c r="J15" s="581">
        <v>157</v>
      </c>
      <c r="K15" s="525">
        <v>401</v>
      </c>
      <c r="L15" s="581">
        <v>0</v>
      </c>
      <c r="M15" s="582">
        <v>401</v>
      </c>
      <c r="N15" s="256"/>
      <c r="O15" s="256"/>
      <c r="P15" s="256"/>
      <c r="Q15" s="256"/>
      <c r="R15" s="256"/>
      <c r="S15" s="256"/>
      <c r="T15" s="256"/>
      <c r="U15" s="256"/>
      <c r="V15" s="256"/>
      <c r="W15" s="256"/>
    </row>
    <row r="16" spans="1:23" s="130" customFormat="1" ht="15" customHeight="1" x14ac:dyDescent="0.3">
      <c r="A16" s="527" t="s">
        <v>70</v>
      </c>
      <c r="B16" s="528">
        <v>16</v>
      </c>
      <c r="C16" s="579">
        <v>0</v>
      </c>
      <c r="D16" s="579">
        <v>16</v>
      </c>
      <c r="E16" s="528">
        <v>65</v>
      </c>
      <c r="F16" s="579">
        <v>38</v>
      </c>
      <c r="G16" s="579">
        <v>103</v>
      </c>
      <c r="H16" s="528">
        <v>90</v>
      </c>
      <c r="I16" s="579">
        <v>43</v>
      </c>
      <c r="J16" s="579">
        <v>133</v>
      </c>
      <c r="K16" s="528">
        <v>171</v>
      </c>
      <c r="L16" s="579">
        <v>81</v>
      </c>
      <c r="M16" s="580">
        <v>252</v>
      </c>
      <c r="N16" s="136"/>
      <c r="O16" s="136"/>
      <c r="P16" s="136"/>
      <c r="Q16" s="136"/>
      <c r="R16" s="136"/>
      <c r="S16" s="136"/>
      <c r="T16" s="136"/>
      <c r="U16" s="136"/>
      <c r="V16" s="136"/>
      <c r="W16" s="136"/>
    </row>
    <row r="17" spans="1:23" s="66" customFormat="1" ht="15" customHeight="1" x14ac:dyDescent="0.3">
      <c r="A17" s="524" t="s">
        <v>71</v>
      </c>
      <c r="B17" s="525">
        <v>344</v>
      </c>
      <c r="C17" s="581" t="s">
        <v>334</v>
      </c>
      <c r="D17" s="581">
        <v>348</v>
      </c>
      <c r="E17" s="525">
        <v>1543</v>
      </c>
      <c r="F17" s="581">
        <v>242</v>
      </c>
      <c r="G17" s="581">
        <v>1785</v>
      </c>
      <c r="H17" s="525">
        <v>2416</v>
      </c>
      <c r="I17" s="581">
        <v>220</v>
      </c>
      <c r="J17" s="581">
        <v>2636</v>
      </c>
      <c r="K17" s="525">
        <v>4303</v>
      </c>
      <c r="L17" s="581">
        <v>466</v>
      </c>
      <c r="M17" s="582">
        <v>4769</v>
      </c>
      <c r="N17" s="256"/>
      <c r="O17" s="256"/>
      <c r="P17" s="256"/>
      <c r="Q17" s="256"/>
      <c r="R17" s="256"/>
      <c r="S17" s="256"/>
      <c r="T17" s="256"/>
      <c r="U17" s="256"/>
      <c r="V17" s="256"/>
      <c r="W17" s="256"/>
    </row>
    <row r="18" spans="1:23" s="130" customFormat="1" ht="15" customHeight="1" x14ac:dyDescent="0.3">
      <c r="A18" s="527" t="s">
        <v>72</v>
      </c>
      <c r="B18" s="528">
        <v>0</v>
      </c>
      <c r="C18" s="579" t="s">
        <v>334</v>
      </c>
      <c r="D18" s="579" t="s">
        <v>334</v>
      </c>
      <c r="E18" s="528">
        <v>0</v>
      </c>
      <c r="F18" s="579">
        <v>57</v>
      </c>
      <c r="G18" s="579">
        <v>57</v>
      </c>
      <c r="H18" s="528">
        <v>0</v>
      </c>
      <c r="I18" s="579">
        <v>11</v>
      </c>
      <c r="J18" s="579">
        <v>11</v>
      </c>
      <c r="K18" s="528">
        <v>0</v>
      </c>
      <c r="L18" s="579">
        <v>70</v>
      </c>
      <c r="M18" s="580">
        <v>70</v>
      </c>
      <c r="N18" s="136"/>
      <c r="O18" s="136"/>
      <c r="P18" s="136"/>
      <c r="Q18" s="136"/>
      <c r="R18" s="136"/>
      <c r="S18" s="136"/>
      <c r="T18" s="136"/>
      <c r="U18" s="136"/>
      <c r="V18" s="136"/>
      <c r="W18" s="136"/>
    </row>
    <row r="19" spans="1:23" s="66" customFormat="1" ht="15" customHeight="1" x14ac:dyDescent="0.3">
      <c r="A19" s="524" t="s">
        <v>73</v>
      </c>
      <c r="B19" s="525">
        <v>0</v>
      </c>
      <c r="C19" s="581">
        <v>31</v>
      </c>
      <c r="D19" s="581">
        <v>31</v>
      </c>
      <c r="E19" s="525" t="s">
        <v>334</v>
      </c>
      <c r="F19" s="581">
        <v>724</v>
      </c>
      <c r="G19" s="581">
        <v>726</v>
      </c>
      <c r="H19" s="525" t="s">
        <v>334</v>
      </c>
      <c r="I19" s="581">
        <v>719</v>
      </c>
      <c r="J19" s="581">
        <v>720</v>
      </c>
      <c r="K19" s="525" t="s">
        <v>334</v>
      </c>
      <c r="L19" s="581">
        <v>1474</v>
      </c>
      <c r="M19" s="582">
        <v>1477</v>
      </c>
      <c r="N19" s="256"/>
      <c r="O19" s="256"/>
      <c r="P19" s="256"/>
      <c r="Q19" s="256"/>
      <c r="R19" s="256"/>
      <c r="S19" s="256"/>
      <c r="T19" s="256"/>
      <c r="U19" s="256"/>
      <c r="V19" s="256"/>
      <c r="W19" s="256"/>
    </row>
    <row r="20" spans="1:23" s="119" customFormat="1" ht="15" customHeight="1" x14ac:dyDescent="0.3">
      <c r="A20" s="527" t="s">
        <v>74</v>
      </c>
      <c r="B20" s="528">
        <v>0</v>
      </c>
      <c r="C20" s="579">
        <v>30</v>
      </c>
      <c r="D20" s="579">
        <v>30</v>
      </c>
      <c r="E20" s="528" t="s">
        <v>334</v>
      </c>
      <c r="F20" s="579">
        <v>1700</v>
      </c>
      <c r="G20" s="579">
        <v>1704</v>
      </c>
      <c r="H20" s="528" t="s">
        <v>334</v>
      </c>
      <c r="I20" s="579">
        <v>6033</v>
      </c>
      <c r="J20" s="579">
        <v>6035</v>
      </c>
      <c r="K20" s="528">
        <v>6</v>
      </c>
      <c r="L20" s="579">
        <v>7763</v>
      </c>
      <c r="M20" s="580">
        <v>7769</v>
      </c>
      <c r="N20" s="135"/>
      <c r="O20" s="135"/>
      <c r="P20" s="135"/>
      <c r="Q20" s="135"/>
      <c r="R20" s="135"/>
      <c r="S20" s="135"/>
      <c r="T20" s="135"/>
      <c r="U20" s="135"/>
      <c r="V20" s="135"/>
      <c r="W20" s="135"/>
    </row>
    <row r="21" spans="1:23" s="55" customFormat="1" ht="15.75" customHeight="1" x14ac:dyDescent="0.3">
      <c r="A21" s="524" t="s">
        <v>75</v>
      </c>
      <c r="B21" s="525">
        <v>0</v>
      </c>
      <c r="C21" s="581">
        <v>8</v>
      </c>
      <c r="D21" s="581">
        <v>8</v>
      </c>
      <c r="E21" s="525">
        <v>0</v>
      </c>
      <c r="F21" s="581">
        <v>104</v>
      </c>
      <c r="G21" s="581">
        <v>104</v>
      </c>
      <c r="H21" s="525">
        <v>0</v>
      </c>
      <c r="I21" s="581">
        <v>480</v>
      </c>
      <c r="J21" s="581">
        <v>480</v>
      </c>
      <c r="K21" s="525">
        <v>0</v>
      </c>
      <c r="L21" s="581">
        <v>592</v>
      </c>
      <c r="M21" s="582">
        <v>592</v>
      </c>
      <c r="N21" s="257"/>
      <c r="O21" s="257"/>
      <c r="P21" s="257"/>
      <c r="Q21" s="257"/>
      <c r="R21" s="257"/>
      <c r="S21" s="257"/>
      <c r="T21" s="257"/>
      <c r="U21" s="257"/>
      <c r="V21" s="257"/>
      <c r="W21" s="257"/>
    </row>
    <row r="22" spans="1:23" s="55" customFormat="1" ht="15.75" customHeight="1" x14ac:dyDescent="0.3">
      <c r="A22" s="527" t="s">
        <v>145</v>
      </c>
      <c r="B22" s="528">
        <v>0</v>
      </c>
      <c r="C22" s="579" t="s">
        <v>334</v>
      </c>
      <c r="D22" s="579" t="s">
        <v>334</v>
      </c>
      <c r="E22" s="528">
        <v>0</v>
      </c>
      <c r="F22" s="579">
        <v>54</v>
      </c>
      <c r="G22" s="579">
        <v>54</v>
      </c>
      <c r="H22" s="528">
        <v>8</v>
      </c>
      <c r="I22" s="579">
        <v>709</v>
      </c>
      <c r="J22" s="579">
        <v>717</v>
      </c>
      <c r="K22" s="528">
        <v>8</v>
      </c>
      <c r="L22" s="579">
        <v>764</v>
      </c>
      <c r="M22" s="580">
        <v>772</v>
      </c>
      <c r="N22" s="257"/>
      <c r="O22" s="257"/>
      <c r="P22" s="257"/>
      <c r="Q22" s="257"/>
      <c r="R22" s="257"/>
      <c r="S22" s="257"/>
      <c r="T22" s="257"/>
      <c r="U22" s="257"/>
      <c r="V22" s="257"/>
      <c r="W22" s="257"/>
    </row>
    <row r="23" spans="1:23" s="55" customFormat="1" ht="15.75" customHeight="1" x14ac:dyDescent="0.3">
      <c r="A23" s="524" t="s">
        <v>77</v>
      </c>
      <c r="B23" s="525">
        <v>0</v>
      </c>
      <c r="C23" s="525" t="s">
        <v>334</v>
      </c>
      <c r="D23" s="525" t="s">
        <v>334</v>
      </c>
      <c r="E23" s="525" t="s">
        <v>334</v>
      </c>
      <c r="F23" s="525">
        <v>43</v>
      </c>
      <c r="G23" s="525">
        <v>44</v>
      </c>
      <c r="H23" s="525" t="s">
        <v>334</v>
      </c>
      <c r="I23" s="525">
        <v>420</v>
      </c>
      <c r="J23" s="525">
        <v>423</v>
      </c>
      <c r="K23" s="525" t="s">
        <v>334</v>
      </c>
      <c r="L23" s="525">
        <v>464</v>
      </c>
      <c r="M23" s="526">
        <v>468</v>
      </c>
      <c r="N23" s="257"/>
      <c r="O23" s="257"/>
      <c r="P23" s="257"/>
      <c r="Q23" s="257"/>
      <c r="R23" s="257"/>
      <c r="S23" s="257"/>
      <c r="T23" s="257"/>
      <c r="U23" s="257"/>
      <c r="V23" s="257"/>
      <c r="W23" s="257"/>
    </row>
    <row r="24" spans="1:23" s="130" customFormat="1" ht="15" customHeight="1" x14ac:dyDescent="0.3">
      <c r="A24" s="527" t="s">
        <v>78</v>
      </c>
      <c r="B24" s="528">
        <v>0</v>
      </c>
      <c r="C24" s="579">
        <v>8</v>
      </c>
      <c r="D24" s="579">
        <v>8</v>
      </c>
      <c r="E24" s="528">
        <v>0</v>
      </c>
      <c r="F24" s="579">
        <v>1066</v>
      </c>
      <c r="G24" s="579">
        <v>1066</v>
      </c>
      <c r="H24" s="528">
        <v>0</v>
      </c>
      <c r="I24" s="579">
        <v>1490</v>
      </c>
      <c r="J24" s="579">
        <v>1490</v>
      </c>
      <c r="K24" s="528">
        <v>0</v>
      </c>
      <c r="L24" s="579">
        <v>2564</v>
      </c>
      <c r="M24" s="580">
        <v>2564</v>
      </c>
      <c r="N24" s="136"/>
      <c r="O24" s="136"/>
      <c r="P24" s="136"/>
      <c r="Q24" s="136"/>
      <c r="R24" s="136"/>
      <c r="S24" s="136"/>
      <c r="T24" s="136"/>
      <c r="U24" s="136"/>
      <c r="V24" s="136"/>
      <c r="W24" s="136"/>
    </row>
    <row r="25" spans="1:23" s="66" customFormat="1" ht="15" customHeight="1" x14ac:dyDescent="0.3">
      <c r="A25" s="524" t="s">
        <v>79</v>
      </c>
      <c r="B25" s="525">
        <v>0</v>
      </c>
      <c r="C25" s="581" t="s">
        <v>334</v>
      </c>
      <c r="D25" s="581" t="s">
        <v>334</v>
      </c>
      <c r="E25" s="525">
        <v>0</v>
      </c>
      <c r="F25" s="581">
        <v>37</v>
      </c>
      <c r="G25" s="581">
        <v>37</v>
      </c>
      <c r="H25" s="525">
        <v>0</v>
      </c>
      <c r="I25" s="581">
        <v>12</v>
      </c>
      <c r="J25" s="581">
        <v>12</v>
      </c>
      <c r="K25" s="525">
        <v>0</v>
      </c>
      <c r="L25" s="581">
        <v>52</v>
      </c>
      <c r="M25" s="582">
        <v>52</v>
      </c>
      <c r="N25" s="256"/>
      <c r="O25" s="256"/>
      <c r="P25" s="256"/>
      <c r="Q25" s="256"/>
      <c r="R25" s="256"/>
      <c r="S25" s="256"/>
      <c r="T25" s="256"/>
      <c r="U25" s="256"/>
      <c r="V25" s="256"/>
      <c r="W25" s="256"/>
    </row>
    <row r="26" spans="1:23" s="130" customFormat="1" ht="15" customHeight="1" x14ac:dyDescent="0.3">
      <c r="A26" s="527" t="s">
        <v>80</v>
      </c>
      <c r="B26" s="528">
        <v>44</v>
      </c>
      <c r="C26" s="579">
        <v>13</v>
      </c>
      <c r="D26" s="579">
        <v>57</v>
      </c>
      <c r="E26" s="528">
        <v>10</v>
      </c>
      <c r="F26" s="579">
        <v>499</v>
      </c>
      <c r="G26" s="579">
        <v>509</v>
      </c>
      <c r="H26" s="528">
        <v>26</v>
      </c>
      <c r="I26" s="579">
        <v>990</v>
      </c>
      <c r="J26" s="579">
        <v>1016</v>
      </c>
      <c r="K26" s="528">
        <v>80</v>
      </c>
      <c r="L26" s="579">
        <v>1502</v>
      </c>
      <c r="M26" s="580">
        <v>1582</v>
      </c>
      <c r="N26" s="136"/>
      <c r="O26" s="136"/>
      <c r="P26" s="136"/>
      <c r="Q26" s="136"/>
      <c r="R26" s="136"/>
      <c r="S26" s="136"/>
      <c r="T26" s="136"/>
      <c r="U26" s="136"/>
      <c r="V26" s="136"/>
      <c r="W26" s="136"/>
    </row>
    <row r="27" spans="1:23" s="66" customFormat="1" ht="15" customHeight="1" x14ac:dyDescent="0.3">
      <c r="A27" s="524" t="s">
        <v>81</v>
      </c>
      <c r="B27" s="525">
        <v>0</v>
      </c>
      <c r="C27" s="581">
        <v>0</v>
      </c>
      <c r="D27" s="581">
        <v>0</v>
      </c>
      <c r="E27" s="525" t="s">
        <v>334</v>
      </c>
      <c r="F27" s="581">
        <v>12</v>
      </c>
      <c r="G27" s="581">
        <v>13</v>
      </c>
      <c r="H27" s="525">
        <v>0</v>
      </c>
      <c r="I27" s="581">
        <v>7</v>
      </c>
      <c r="J27" s="581">
        <v>7</v>
      </c>
      <c r="K27" s="525" t="s">
        <v>334</v>
      </c>
      <c r="L27" s="581">
        <v>19</v>
      </c>
      <c r="M27" s="582">
        <v>20</v>
      </c>
      <c r="N27" s="256"/>
      <c r="O27" s="256"/>
      <c r="P27" s="256"/>
      <c r="Q27" s="256"/>
      <c r="R27" s="256"/>
      <c r="S27" s="256"/>
      <c r="T27" s="256"/>
      <c r="U27" s="256"/>
      <c r="V27" s="256"/>
      <c r="W27" s="256"/>
    </row>
    <row r="28" spans="1:23" s="130" customFormat="1" ht="15" customHeight="1" x14ac:dyDescent="0.3">
      <c r="A28" s="527" t="s">
        <v>82</v>
      </c>
      <c r="B28" s="528" t="s">
        <v>334</v>
      </c>
      <c r="C28" s="579">
        <v>0</v>
      </c>
      <c r="D28" s="579" t="s">
        <v>334</v>
      </c>
      <c r="E28" s="528">
        <v>0</v>
      </c>
      <c r="F28" s="579" t="s">
        <v>334</v>
      </c>
      <c r="G28" s="579" t="s">
        <v>334</v>
      </c>
      <c r="H28" s="528">
        <v>0</v>
      </c>
      <c r="I28" s="579" t="s">
        <v>334</v>
      </c>
      <c r="J28" s="579" t="s">
        <v>334</v>
      </c>
      <c r="K28" s="528" t="s">
        <v>334</v>
      </c>
      <c r="L28" s="579" t="s">
        <v>334</v>
      </c>
      <c r="M28" s="580" t="s">
        <v>334</v>
      </c>
      <c r="N28" s="136"/>
      <c r="O28" s="136"/>
      <c r="P28" s="136"/>
      <c r="Q28" s="136"/>
      <c r="R28" s="136"/>
      <c r="S28" s="136"/>
      <c r="T28" s="136"/>
      <c r="U28" s="136"/>
      <c r="V28" s="136"/>
      <c r="W28" s="136"/>
    </row>
    <row r="29" spans="1:23" s="66" customFormat="1" ht="15" customHeight="1" x14ac:dyDescent="0.3">
      <c r="A29" s="524" t="s">
        <v>83</v>
      </c>
      <c r="B29" s="525" t="s">
        <v>334</v>
      </c>
      <c r="C29" s="581">
        <v>11</v>
      </c>
      <c r="D29" s="581">
        <v>15</v>
      </c>
      <c r="E29" s="525">
        <v>0</v>
      </c>
      <c r="F29" s="581">
        <v>161</v>
      </c>
      <c r="G29" s="581">
        <v>161</v>
      </c>
      <c r="H29" s="525">
        <v>0</v>
      </c>
      <c r="I29" s="581">
        <v>129</v>
      </c>
      <c r="J29" s="581">
        <v>129</v>
      </c>
      <c r="K29" s="525" t="s">
        <v>334</v>
      </c>
      <c r="L29" s="581">
        <v>301</v>
      </c>
      <c r="M29" s="582">
        <v>305</v>
      </c>
      <c r="N29" s="256"/>
      <c r="O29" s="256"/>
      <c r="P29" s="256"/>
      <c r="Q29" s="256"/>
      <c r="R29" s="256"/>
      <c r="S29" s="256"/>
      <c r="T29" s="256"/>
      <c r="U29" s="256"/>
      <c r="V29" s="256"/>
      <c r="W29" s="256"/>
    </row>
    <row r="30" spans="1:23" s="119" customFormat="1" ht="15" customHeight="1" x14ac:dyDescent="0.3">
      <c r="A30" s="527" t="s">
        <v>84</v>
      </c>
      <c r="B30" s="528">
        <v>17</v>
      </c>
      <c r="C30" s="579" t="s">
        <v>334</v>
      </c>
      <c r="D30" s="579">
        <v>20</v>
      </c>
      <c r="E30" s="528">
        <v>8</v>
      </c>
      <c r="F30" s="579">
        <v>178</v>
      </c>
      <c r="G30" s="579">
        <v>186</v>
      </c>
      <c r="H30" s="528">
        <v>15</v>
      </c>
      <c r="I30" s="579">
        <v>367</v>
      </c>
      <c r="J30" s="579">
        <v>382</v>
      </c>
      <c r="K30" s="528">
        <v>40</v>
      </c>
      <c r="L30" s="579">
        <v>548</v>
      </c>
      <c r="M30" s="580">
        <v>588</v>
      </c>
      <c r="N30" s="135"/>
      <c r="O30" s="135"/>
      <c r="P30" s="135"/>
      <c r="Q30" s="135"/>
      <c r="R30" s="135"/>
      <c r="S30" s="135"/>
      <c r="T30" s="135"/>
      <c r="U30" s="135"/>
      <c r="V30" s="135"/>
      <c r="W30" s="135"/>
    </row>
    <row r="31" spans="1:23" s="55" customFormat="1" ht="15.75" customHeight="1" x14ac:dyDescent="0.3">
      <c r="A31" s="524" t="s">
        <v>85</v>
      </c>
      <c r="B31" s="525">
        <v>0</v>
      </c>
      <c r="C31" s="581">
        <v>0</v>
      </c>
      <c r="D31" s="581">
        <v>0</v>
      </c>
      <c r="E31" s="525">
        <v>0</v>
      </c>
      <c r="F31" s="581" t="s">
        <v>334</v>
      </c>
      <c r="G31" s="581" t="s">
        <v>334</v>
      </c>
      <c r="H31" s="525">
        <v>0</v>
      </c>
      <c r="I31" s="581">
        <v>10</v>
      </c>
      <c r="J31" s="581">
        <v>10</v>
      </c>
      <c r="K31" s="525">
        <v>0</v>
      </c>
      <c r="L31" s="581">
        <v>14</v>
      </c>
      <c r="M31" s="582">
        <v>14</v>
      </c>
      <c r="N31" s="257"/>
      <c r="O31" s="257"/>
      <c r="P31" s="257"/>
      <c r="Q31" s="257"/>
      <c r="R31" s="257"/>
      <c r="S31" s="257"/>
      <c r="T31" s="257"/>
      <c r="U31" s="257"/>
      <c r="V31" s="257"/>
      <c r="W31" s="257"/>
    </row>
    <row r="32" spans="1:23" s="55" customFormat="1" ht="15.75" customHeight="1" x14ac:dyDescent="0.3">
      <c r="A32" s="527" t="s">
        <v>86</v>
      </c>
      <c r="B32" s="528">
        <v>0</v>
      </c>
      <c r="C32" s="579">
        <v>24</v>
      </c>
      <c r="D32" s="579">
        <v>24</v>
      </c>
      <c r="E32" s="528">
        <v>0</v>
      </c>
      <c r="F32" s="579">
        <v>457</v>
      </c>
      <c r="G32" s="579">
        <v>457</v>
      </c>
      <c r="H32" s="528">
        <v>0</v>
      </c>
      <c r="I32" s="579">
        <v>284</v>
      </c>
      <c r="J32" s="579">
        <v>284</v>
      </c>
      <c r="K32" s="528">
        <v>0</v>
      </c>
      <c r="L32" s="579">
        <v>765</v>
      </c>
      <c r="M32" s="580">
        <v>765</v>
      </c>
      <c r="N32" s="257"/>
      <c r="O32" s="257"/>
      <c r="P32" s="257"/>
      <c r="Q32" s="257"/>
      <c r="R32" s="257"/>
      <c r="S32" s="257"/>
      <c r="T32" s="257"/>
      <c r="U32" s="257"/>
      <c r="V32" s="257"/>
      <c r="W32" s="257"/>
    </row>
    <row r="33" spans="1:23" s="55" customFormat="1" ht="15.75" customHeight="1" x14ac:dyDescent="0.3">
      <c r="A33" s="524" t="s">
        <v>87</v>
      </c>
      <c r="B33" s="525">
        <v>0</v>
      </c>
      <c r="C33" s="525">
        <v>0</v>
      </c>
      <c r="D33" s="525">
        <v>0</v>
      </c>
      <c r="E33" s="525">
        <v>0</v>
      </c>
      <c r="F33" s="525">
        <v>121</v>
      </c>
      <c r="G33" s="525">
        <v>121</v>
      </c>
      <c r="H33" s="525">
        <v>0</v>
      </c>
      <c r="I33" s="525">
        <v>31</v>
      </c>
      <c r="J33" s="525">
        <v>31</v>
      </c>
      <c r="K33" s="525">
        <v>0</v>
      </c>
      <c r="L33" s="525">
        <v>152</v>
      </c>
      <c r="M33" s="526">
        <v>152</v>
      </c>
      <c r="N33" s="257"/>
      <c r="O33" s="257"/>
      <c r="P33" s="257"/>
      <c r="Q33" s="257"/>
      <c r="R33" s="257"/>
      <c r="S33" s="257"/>
      <c r="T33" s="257"/>
      <c r="U33" s="257"/>
      <c r="V33" s="257"/>
      <c r="W33" s="257"/>
    </row>
    <row r="34" spans="1:23" s="55" customFormat="1" ht="15.75" customHeight="1" x14ac:dyDescent="0.3">
      <c r="A34" s="527" t="s">
        <v>88</v>
      </c>
      <c r="B34" s="528">
        <v>0</v>
      </c>
      <c r="C34" s="579" t="s">
        <v>334</v>
      </c>
      <c r="D34" s="579" t="s">
        <v>334</v>
      </c>
      <c r="E34" s="528" t="s">
        <v>334</v>
      </c>
      <c r="F34" s="579">
        <v>197</v>
      </c>
      <c r="G34" s="579">
        <v>199</v>
      </c>
      <c r="H34" s="528" t="s">
        <v>334</v>
      </c>
      <c r="I34" s="579">
        <v>75</v>
      </c>
      <c r="J34" s="579">
        <v>76</v>
      </c>
      <c r="K34" s="528" t="s">
        <v>334</v>
      </c>
      <c r="L34" s="579">
        <v>273</v>
      </c>
      <c r="M34" s="580">
        <v>276</v>
      </c>
      <c r="N34" s="257"/>
      <c r="O34" s="257"/>
      <c r="P34" s="257"/>
      <c r="Q34" s="257"/>
      <c r="R34" s="257"/>
      <c r="S34" s="257"/>
      <c r="T34" s="257"/>
      <c r="U34" s="257"/>
      <c r="V34" s="257"/>
      <c r="W34" s="257"/>
    </row>
    <row r="35" spans="1:23" s="55" customFormat="1" ht="15.75" customHeight="1" x14ac:dyDescent="0.3">
      <c r="A35" s="524" t="s">
        <v>89</v>
      </c>
      <c r="B35" s="525" t="s">
        <v>334</v>
      </c>
      <c r="C35" s="525">
        <v>51</v>
      </c>
      <c r="D35" s="525">
        <v>53</v>
      </c>
      <c r="E35" s="525">
        <v>0</v>
      </c>
      <c r="F35" s="525">
        <v>164</v>
      </c>
      <c r="G35" s="525">
        <v>164</v>
      </c>
      <c r="H35" s="525">
        <v>0</v>
      </c>
      <c r="I35" s="525">
        <v>239</v>
      </c>
      <c r="J35" s="525">
        <v>239</v>
      </c>
      <c r="K35" s="525" t="s">
        <v>334</v>
      </c>
      <c r="L35" s="525">
        <v>454</v>
      </c>
      <c r="M35" s="526">
        <v>456</v>
      </c>
      <c r="N35" s="257"/>
      <c r="O35" s="257"/>
      <c r="P35" s="257"/>
      <c r="Q35" s="257"/>
      <c r="R35" s="257"/>
      <c r="S35" s="257"/>
      <c r="T35" s="257"/>
      <c r="U35" s="257"/>
      <c r="V35" s="257"/>
      <c r="W35" s="257"/>
    </row>
    <row r="36" spans="1:23" s="9" customFormat="1" ht="25.05" customHeight="1" x14ac:dyDescent="0.3">
      <c r="A36" s="495" t="s">
        <v>4</v>
      </c>
      <c r="B36" s="489">
        <v>2287</v>
      </c>
      <c r="C36" s="489">
        <v>205</v>
      </c>
      <c r="D36" s="489">
        <v>2492</v>
      </c>
      <c r="E36" s="489">
        <v>2924</v>
      </c>
      <c r="F36" s="489">
        <v>5998</v>
      </c>
      <c r="G36" s="489">
        <v>8922</v>
      </c>
      <c r="H36" s="489">
        <v>3833</v>
      </c>
      <c r="I36" s="489">
        <v>12435</v>
      </c>
      <c r="J36" s="489">
        <v>16268</v>
      </c>
      <c r="K36" s="489">
        <v>9044</v>
      </c>
      <c r="L36" s="489">
        <v>18638</v>
      </c>
      <c r="M36" s="583">
        <v>27682</v>
      </c>
    </row>
    <row r="37" spans="1:23" s="3" customFormat="1" ht="21" customHeight="1" x14ac:dyDescent="0.3">
      <c r="A37" s="949" t="s">
        <v>263</v>
      </c>
      <c r="B37" s="949"/>
      <c r="C37" s="949"/>
      <c r="D37" s="949"/>
      <c r="E37" s="949"/>
      <c r="F37" s="949"/>
      <c r="G37" s="949"/>
      <c r="H37" s="949"/>
      <c r="I37" s="949"/>
      <c r="J37" s="949"/>
      <c r="K37" s="949"/>
      <c r="L37" s="949"/>
      <c r="M37" s="949"/>
    </row>
    <row r="38" spans="1:23" ht="12" customHeight="1" x14ac:dyDescent="0.3">
      <c r="A38" s="303" t="s">
        <v>360</v>
      </c>
      <c r="B38" s="950"/>
      <c r="C38" s="950"/>
      <c r="D38" s="950"/>
      <c r="E38" s="950"/>
      <c r="F38" s="950"/>
      <c r="G38" s="950"/>
      <c r="H38" s="950"/>
      <c r="I38" s="950"/>
      <c r="J38" s="951"/>
      <c r="K38" s="950"/>
      <c r="L38" s="950"/>
      <c r="M38" s="950"/>
    </row>
  </sheetData>
  <mergeCells count="6">
    <mergeCell ref="A37:M37"/>
    <mergeCell ref="A1:M1"/>
    <mergeCell ref="B2:D2"/>
    <mergeCell ref="E2:G2"/>
    <mergeCell ref="H2:J2"/>
    <mergeCell ref="K2:M2"/>
  </mergeCells>
  <printOptions horizontalCentered="1"/>
  <pageMargins left="0.23622047244094491" right="0.23622047244094491" top="0.39370078740157483" bottom="0.31496062992125984" header="0.31496062992125984" footer="0.31496062992125984"/>
  <pageSetup paperSize="9" scale="83"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4"/>
  <sheetViews>
    <sheetView view="pageBreakPreview" zoomScaleNormal="100" zoomScaleSheetLayoutView="100" workbookViewId="0">
      <selection sqref="A1:B1"/>
    </sheetView>
  </sheetViews>
  <sheetFormatPr defaultColWidth="9.109375" defaultRowHeight="13.8" x14ac:dyDescent="0.3"/>
  <cols>
    <col min="1" max="1" width="12.88671875" style="211" customWidth="1"/>
    <col min="2" max="2" width="115" style="212" customWidth="1"/>
    <col min="3" max="16384" width="9.109375" style="202"/>
  </cols>
  <sheetData>
    <row r="1" spans="1:2" ht="25.05" customHeight="1" x14ac:dyDescent="0.3">
      <c r="A1" s="327" t="s">
        <v>481</v>
      </c>
      <c r="B1" s="327"/>
    </row>
    <row r="2" spans="1:2" ht="19.95" customHeight="1" x14ac:dyDescent="0.3">
      <c r="A2" s="203" t="s">
        <v>484</v>
      </c>
      <c r="B2" s="204" t="s">
        <v>483</v>
      </c>
    </row>
    <row r="3" spans="1:2" ht="19.95" customHeight="1" x14ac:dyDescent="0.3">
      <c r="A3" s="205" t="s">
        <v>486</v>
      </c>
      <c r="B3" s="206" t="s">
        <v>485</v>
      </c>
    </row>
    <row r="4" spans="1:2" ht="19.95" customHeight="1" x14ac:dyDescent="0.3">
      <c r="A4" s="207" t="s">
        <v>487</v>
      </c>
      <c r="B4" s="206" t="s">
        <v>488</v>
      </c>
    </row>
    <row r="5" spans="1:2" ht="19.95" customHeight="1" x14ac:dyDescent="0.3">
      <c r="A5" s="205" t="s">
        <v>490</v>
      </c>
      <c r="B5" s="206" t="s">
        <v>489</v>
      </c>
    </row>
    <row r="6" spans="1:2" ht="19.95" customHeight="1" x14ac:dyDescent="0.3">
      <c r="A6" s="207" t="s">
        <v>492</v>
      </c>
      <c r="B6" s="206" t="s">
        <v>491</v>
      </c>
    </row>
    <row r="7" spans="1:2" ht="19.95" customHeight="1" x14ac:dyDescent="0.3">
      <c r="A7" s="205" t="s">
        <v>494</v>
      </c>
      <c r="B7" s="206" t="s">
        <v>493</v>
      </c>
    </row>
    <row r="8" spans="1:2" ht="19.95" customHeight="1" x14ac:dyDescent="0.3">
      <c r="A8" s="205" t="s">
        <v>496</v>
      </c>
      <c r="B8" s="206" t="s">
        <v>495</v>
      </c>
    </row>
    <row r="9" spans="1:2" ht="19.95" customHeight="1" x14ac:dyDescent="0.3">
      <c r="A9" s="205" t="s">
        <v>498</v>
      </c>
      <c r="B9" s="206" t="s">
        <v>497</v>
      </c>
    </row>
    <row r="10" spans="1:2" ht="19.95" customHeight="1" x14ac:dyDescent="0.3">
      <c r="A10" s="205" t="s">
        <v>500</v>
      </c>
      <c r="B10" s="206" t="s">
        <v>499</v>
      </c>
    </row>
    <row r="11" spans="1:2" ht="19.95" customHeight="1" x14ac:dyDescent="0.3">
      <c r="A11" s="207" t="s">
        <v>502</v>
      </c>
      <c r="B11" s="206" t="s">
        <v>501</v>
      </c>
    </row>
    <row r="12" spans="1:2" ht="19.95" customHeight="1" x14ac:dyDescent="0.3">
      <c r="A12" s="205" t="s">
        <v>504</v>
      </c>
      <c r="B12" s="206" t="s">
        <v>503</v>
      </c>
    </row>
    <row r="13" spans="1:2" ht="19.95" customHeight="1" x14ac:dyDescent="0.3">
      <c r="A13" s="205" t="s">
        <v>506</v>
      </c>
      <c r="B13" s="206" t="s">
        <v>505</v>
      </c>
    </row>
    <row r="14" spans="1:2" ht="19.95" customHeight="1" x14ac:dyDescent="0.3">
      <c r="A14" s="205" t="s">
        <v>508</v>
      </c>
      <c r="B14" s="206" t="s">
        <v>507</v>
      </c>
    </row>
    <row r="15" spans="1:2" ht="19.95" customHeight="1" x14ac:dyDescent="0.3">
      <c r="A15" s="207" t="s">
        <v>510</v>
      </c>
      <c r="B15" s="206" t="s">
        <v>509</v>
      </c>
    </row>
    <row r="16" spans="1:2" ht="19.95" customHeight="1" x14ac:dyDescent="0.3">
      <c r="A16" s="205" t="s">
        <v>512</v>
      </c>
      <c r="B16" s="206" t="s">
        <v>511</v>
      </c>
    </row>
    <row r="17" spans="1:2" ht="19.95" customHeight="1" x14ac:dyDescent="0.3">
      <c r="A17" s="205" t="s">
        <v>514</v>
      </c>
      <c r="B17" s="208" t="s">
        <v>513</v>
      </c>
    </row>
    <row r="18" spans="1:2" ht="19.95" customHeight="1" x14ac:dyDescent="0.3">
      <c r="A18" s="205" t="s">
        <v>516</v>
      </c>
      <c r="B18" s="208" t="s">
        <v>515</v>
      </c>
    </row>
    <row r="19" spans="1:2" ht="19.95" customHeight="1" x14ac:dyDescent="0.3">
      <c r="A19" s="205" t="s">
        <v>518</v>
      </c>
      <c r="B19" s="208" t="s">
        <v>517</v>
      </c>
    </row>
    <row r="20" spans="1:2" ht="19.95" customHeight="1" x14ac:dyDescent="0.3">
      <c r="A20" s="205" t="s">
        <v>520</v>
      </c>
      <c r="B20" s="206" t="s">
        <v>519</v>
      </c>
    </row>
    <row r="21" spans="1:2" ht="19.95" customHeight="1" x14ac:dyDescent="0.3">
      <c r="A21" s="205" t="s">
        <v>522</v>
      </c>
      <c r="B21" s="208" t="s">
        <v>521</v>
      </c>
    </row>
    <row r="22" spans="1:2" ht="19.95" customHeight="1" x14ac:dyDescent="0.3">
      <c r="A22" s="205" t="s">
        <v>524</v>
      </c>
      <c r="B22" s="208" t="s">
        <v>523</v>
      </c>
    </row>
    <row r="23" spans="1:2" ht="19.95" customHeight="1" x14ac:dyDescent="0.3">
      <c r="A23" s="205" t="s">
        <v>526</v>
      </c>
      <c r="B23" s="208" t="s">
        <v>525</v>
      </c>
    </row>
    <row r="24" spans="1:2" ht="19.95" customHeight="1" x14ac:dyDescent="0.3">
      <c r="A24" s="205" t="s">
        <v>528</v>
      </c>
      <c r="B24" s="208" t="s">
        <v>527</v>
      </c>
    </row>
    <row r="25" spans="1:2" ht="19.95" customHeight="1" x14ac:dyDescent="0.3">
      <c r="A25" s="207" t="s">
        <v>530</v>
      </c>
      <c r="B25" s="206" t="s">
        <v>529</v>
      </c>
    </row>
    <row r="26" spans="1:2" ht="19.95" customHeight="1" x14ac:dyDescent="0.3">
      <c r="A26" s="205" t="s">
        <v>532</v>
      </c>
      <c r="B26" s="206" t="s">
        <v>531</v>
      </c>
    </row>
    <row r="27" spans="1:2" ht="19.95" customHeight="1" x14ac:dyDescent="0.3">
      <c r="A27" s="205" t="s">
        <v>534</v>
      </c>
      <c r="B27" s="206" t="s">
        <v>533</v>
      </c>
    </row>
    <row r="28" spans="1:2" ht="19.95" customHeight="1" x14ac:dyDescent="0.3">
      <c r="A28" s="205" t="s">
        <v>536</v>
      </c>
      <c r="B28" s="206" t="s">
        <v>535</v>
      </c>
    </row>
    <row r="29" spans="1:2" ht="19.95" customHeight="1" x14ac:dyDescent="0.3">
      <c r="A29" s="205" t="s">
        <v>538</v>
      </c>
      <c r="B29" s="206" t="s">
        <v>537</v>
      </c>
    </row>
    <row r="30" spans="1:2" ht="19.95" customHeight="1" x14ac:dyDescent="0.3">
      <c r="A30" s="205" t="s">
        <v>540</v>
      </c>
      <c r="B30" s="206" t="s">
        <v>539</v>
      </c>
    </row>
    <row r="31" spans="1:2" ht="19.95" customHeight="1" x14ac:dyDescent="0.3">
      <c r="A31" s="205" t="s">
        <v>542</v>
      </c>
      <c r="B31" s="206" t="s">
        <v>541</v>
      </c>
    </row>
    <row r="32" spans="1:2" ht="19.95" customHeight="1" x14ac:dyDescent="0.3">
      <c r="A32" s="205" t="s">
        <v>544</v>
      </c>
      <c r="B32" s="206" t="s">
        <v>543</v>
      </c>
    </row>
    <row r="33" spans="1:2" ht="19.95" customHeight="1" x14ac:dyDescent="0.3">
      <c r="A33" s="205" t="s">
        <v>546</v>
      </c>
      <c r="B33" s="206" t="s">
        <v>545</v>
      </c>
    </row>
    <row r="34" spans="1:2" ht="19.95" customHeight="1" x14ac:dyDescent="0.3">
      <c r="A34" s="205" t="s">
        <v>548</v>
      </c>
      <c r="B34" s="206" t="s">
        <v>547</v>
      </c>
    </row>
    <row r="35" spans="1:2" ht="19.95" customHeight="1" x14ac:dyDescent="0.3">
      <c r="A35" s="205" t="s">
        <v>550</v>
      </c>
      <c r="B35" s="206" t="s">
        <v>549</v>
      </c>
    </row>
    <row r="36" spans="1:2" ht="19.95" customHeight="1" x14ac:dyDescent="0.3">
      <c r="A36" s="205" t="s">
        <v>552</v>
      </c>
      <c r="B36" s="206" t="s">
        <v>551</v>
      </c>
    </row>
    <row r="37" spans="1:2" ht="19.95" customHeight="1" x14ac:dyDescent="0.3">
      <c r="A37" s="205" t="s">
        <v>553</v>
      </c>
      <c r="B37" s="206" t="s">
        <v>554</v>
      </c>
    </row>
    <row r="38" spans="1:2" ht="19.95" customHeight="1" x14ac:dyDescent="0.3">
      <c r="A38" s="205" t="s">
        <v>556</v>
      </c>
      <c r="B38" s="206" t="s">
        <v>555</v>
      </c>
    </row>
    <row r="39" spans="1:2" ht="19.95" customHeight="1" x14ac:dyDescent="0.3">
      <c r="A39" s="205" t="s">
        <v>558</v>
      </c>
      <c r="B39" s="206" t="s">
        <v>557</v>
      </c>
    </row>
    <row r="40" spans="1:2" ht="19.95" customHeight="1" x14ac:dyDescent="0.3">
      <c r="A40" s="205" t="s">
        <v>560</v>
      </c>
      <c r="B40" s="206" t="s">
        <v>559</v>
      </c>
    </row>
    <row r="41" spans="1:2" ht="19.95" customHeight="1" x14ac:dyDescent="0.3">
      <c r="A41" s="205" t="s">
        <v>562</v>
      </c>
      <c r="B41" s="206" t="s">
        <v>561</v>
      </c>
    </row>
    <row r="42" spans="1:2" ht="19.95" customHeight="1" x14ac:dyDescent="0.3">
      <c r="A42" s="205" t="s">
        <v>564</v>
      </c>
      <c r="B42" s="206" t="s">
        <v>563</v>
      </c>
    </row>
    <row r="43" spans="1:2" ht="19.95" customHeight="1" x14ac:dyDescent="0.3">
      <c r="A43" s="205" t="s">
        <v>566</v>
      </c>
      <c r="B43" s="206" t="s">
        <v>565</v>
      </c>
    </row>
    <row r="44" spans="1:2" ht="19.95" customHeight="1" x14ac:dyDescent="0.3">
      <c r="A44" s="209" t="s">
        <v>568</v>
      </c>
      <c r="B44" s="210" t="s">
        <v>567</v>
      </c>
    </row>
  </sheetData>
  <mergeCells count="1">
    <mergeCell ref="A1:B1"/>
  </mergeCells>
  <printOptions horizontalCentered="1"/>
  <pageMargins left="0.43307086614173229" right="0.43307086614173229" top="0.55118110236220474" bottom="0.55118110236220474" header="0.31496062992125984" footer="0.31496062992125984"/>
  <pageSetup paperSize="9" fitToHeight="0" orientation="landscape" r:id="rId1"/>
  <rowBreaks count="1" manualBreakCount="1">
    <brk id="24" max="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9"/>
  <sheetViews>
    <sheetView showGridLines="0" view="pageBreakPreview" topLeftCell="A22" zoomScaleNormal="100" zoomScaleSheetLayoutView="100" workbookViewId="0">
      <selection activeCell="A3" sqref="A3:XFD3"/>
    </sheetView>
  </sheetViews>
  <sheetFormatPr defaultColWidth="9.109375" defaultRowHeight="16.5" customHeight="1" x14ac:dyDescent="0.25"/>
  <cols>
    <col min="1" max="1" width="39.109375" style="143" customWidth="1"/>
    <col min="2" max="2" width="9.6640625" style="57" customWidth="1"/>
    <col min="3" max="3" width="9" style="57" customWidth="1"/>
    <col min="4" max="4" width="8.33203125" style="57" customWidth="1"/>
    <col min="5" max="5" width="7.6640625" style="57" customWidth="1"/>
    <col min="6" max="6" width="9" style="57" customWidth="1"/>
    <col min="7" max="7" width="11" style="57" customWidth="1"/>
    <col min="8" max="16384" width="9.109375" style="29"/>
  </cols>
  <sheetData>
    <row r="1" spans="1:17" s="318" customFormat="1" ht="30" customHeight="1" x14ac:dyDescent="0.3">
      <c r="A1" s="570" t="s">
        <v>445</v>
      </c>
      <c r="B1" s="584"/>
      <c r="C1" s="584"/>
      <c r="D1" s="584"/>
      <c r="E1" s="584"/>
      <c r="F1" s="584"/>
      <c r="G1" s="585"/>
    </row>
    <row r="2" spans="1:17" s="28" customFormat="1" ht="34.950000000000003" customHeight="1" x14ac:dyDescent="0.3">
      <c r="A2" s="586"/>
      <c r="B2" s="364"/>
      <c r="C2" s="587" t="s">
        <v>90</v>
      </c>
      <c r="D2" s="364"/>
      <c r="E2" s="588" t="s">
        <v>630</v>
      </c>
      <c r="F2" s="588"/>
      <c r="G2" s="589"/>
    </row>
    <row r="3" spans="1:17" s="259" customFormat="1" ht="40.049999999999997" customHeight="1" x14ac:dyDescent="0.3">
      <c r="A3" s="590" t="s">
        <v>0</v>
      </c>
      <c r="B3" s="591" t="s">
        <v>324</v>
      </c>
      <c r="C3" s="591" t="s">
        <v>323</v>
      </c>
      <c r="D3" s="591" t="s">
        <v>4</v>
      </c>
      <c r="E3" s="591" t="s">
        <v>238</v>
      </c>
      <c r="F3" s="591" t="s">
        <v>323</v>
      </c>
      <c r="G3" s="592" t="s">
        <v>4</v>
      </c>
    </row>
    <row r="4" spans="1:17" s="130" customFormat="1" ht="18" customHeight="1" x14ac:dyDescent="0.3">
      <c r="A4" s="527" t="s">
        <v>58</v>
      </c>
      <c r="B4" s="528">
        <v>51</v>
      </c>
      <c r="C4" s="528">
        <v>161</v>
      </c>
      <c r="D4" s="528">
        <v>212</v>
      </c>
      <c r="E4" s="528">
        <v>883</v>
      </c>
      <c r="F4" s="528">
        <v>1003</v>
      </c>
      <c r="G4" s="529">
        <v>1886</v>
      </c>
      <c r="H4" s="136"/>
      <c r="I4" s="136"/>
      <c r="J4" s="136"/>
      <c r="K4" s="136"/>
      <c r="L4" s="136"/>
      <c r="M4" s="136"/>
      <c r="N4" s="136"/>
      <c r="O4" s="136"/>
      <c r="P4" s="136"/>
      <c r="Q4" s="136"/>
    </row>
    <row r="5" spans="1:17" s="66" customFormat="1" ht="18" customHeight="1" x14ac:dyDescent="0.3">
      <c r="A5" s="524" t="s">
        <v>59</v>
      </c>
      <c r="B5" s="525" t="s">
        <v>334</v>
      </c>
      <c r="C5" s="525">
        <v>27</v>
      </c>
      <c r="D5" s="525">
        <v>31</v>
      </c>
      <c r="E5" s="525">
        <v>59</v>
      </c>
      <c r="F5" s="525">
        <v>112</v>
      </c>
      <c r="G5" s="526">
        <v>171</v>
      </c>
      <c r="H5" s="256"/>
      <c r="I5" s="256"/>
      <c r="J5" s="256"/>
      <c r="K5" s="256"/>
      <c r="L5" s="256"/>
      <c r="M5" s="256"/>
      <c r="N5" s="256"/>
      <c r="O5" s="256"/>
      <c r="P5" s="256"/>
      <c r="Q5" s="256"/>
    </row>
    <row r="6" spans="1:17" s="130" customFormat="1" ht="18" customHeight="1" x14ac:dyDescent="0.3">
      <c r="A6" s="527" t="s">
        <v>60</v>
      </c>
      <c r="B6" s="528">
        <v>704</v>
      </c>
      <c r="C6" s="528">
        <v>0</v>
      </c>
      <c r="D6" s="528">
        <v>704</v>
      </c>
      <c r="E6" s="528">
        <v>1878</v>
      </c>
      <c r="F6" s="528">
        <v>0</v>
      </c>
      <c r="G6" s="529">
        <v>1878</v>
      </c>
      <c r="H6" s="136"/>
      <c r="I6" s="136"/>
      <c r="J6" s="136"/>
      <c r="K6" s="136"/>
      <c r="L6" s="136"/>
      <c r="M6" s="136"/>
      <c r="N6" s="136"/>
      <c r="O6" s="136"/>
      <c r="P6" s="136"/>
      <c r="Q6" s="136"/>
    </row>
    <row r="7" spans="1:17" s="66" customFormat="1" ht="18" customHeight="1" x14ac:dyDescent="0.3">
      <c r="A7" s="524" t="s">
        <v>61</v>
      </c>
      <c r="B7" s="525">
        <v>237</v>
      </c>
      <c r="C7" s="525">
        <v>0</v>
      </c>
      <c r="D7" s="525">
        <v>237</v>
      </c>
      <c r="E7" s="525">
        <v>303</v>
      </c>
      <c r="F7" s="525">
        <v>0</v>
      </c>
      <c r="G7" s="526">
        <v>303</v>
      </c>
      <c r="H7" s="256"/>
      <c r="I7" s="256"/>
      <c r="J7" s="256"/>
      <c r="K7" s="256"/>
      <c r="L7" s="256"/>
      <c r="M7" s="256"/>
      <c r="N7" s="256"/>
      <c r="O7" s="256"/>
      <c r="P7" s="256"/>
      <c r="Q7" s="256"/>
    </row>
    <row r="8" spans="1:17" s="130" customFormat="1" ht="18" customHeight="1" x14ac:dyDescent="0.3">
      <c r="A8" s="527" t="s">
        <v>62</v>
      </c>
      <c r="B8" s="528">
        <v>328</v>
      </c>
      <c r="C8" s="528">
        <v>0</v>
      </c>
      <c r="D8" s="528">
        <v>328</v>
      </c>
      <c r="E8" s="528">
        <v>333</v>
      </c>
      <c r="F8" s="528">
        <v>0</v>
      </c>
      <c r="G8" s="529">
        <v>333</v>
      </c>
      <c r="H8" s="136"/>
      <c r="I8" s="136"/>
      <c r="J8" s="136"/>
      <c r="K8" s="136"/>
      <c r="L8" s="136"/>
      <c r="M8" s="136"/>
      <c r="N8" s="136"/>
      <c r="O8" s="136"/>
      <c r="P8" s="136"/>
      <c r="Q8" s="136"/>
    </row>
    <row r="9" spans="1:17" s="66" customFormat="1" ht="18" customHeight="1" x14ac:dyDescent="0.3">
      <c r="A9" s="524" t="s">
        <v>63</v>
      </c>
      <c r="B9" s="525">
        <v>127</v>
      </c>
      <c r="C9" s="525">
        <v>10</v>
      </c>
      <c r="D9" s="525">
        <v>137</v>
      </c>
      <c r="E9" s="525">
        <v>133</v>
      </c>
      <c r="F9" s="525">
        <v>10</v>
      </c>
      <c r="G9" s="526">
        <v>143</v>
      </c>
      <c r="H9" s="256"/>
      <c r="I9" s="256"/>
      <c r="J9" s="256"/>
      <c r="K9" s="256"/>
      <c r="L9" s="256"/>
      <c r="M9" s="256"/>
      <c r="N9" s="256"/>
      <c r="O9" s="256"/>
      <c r="P9" s="256"/>
      <c r="Q9" s="256"/>
    </row>
    <row r="10" spans="1:17" s="119" customFormat="1" ht="18" customHeight="1" x14ac:dyDescent="0.3">
      <c r="A10" s="527" t="s">
        <v>64</v>
      </c>
      <c r="B10" s="528">
        <v>2185</v>
      </c>
      <c r="C10" s="528">
        <v>111</v>
      </c>
      <c r="D10" s="528">
        <v>2296</v>
      </c>
      <c r="E10" s="528">
        <v>2218</v>
      </c>
      <c r="F10" s="528">
        <v>114</v>
      </c>
      <c r="G10" s="529">
        <v>2332</v>
      </c>
      <c r="H10" s="135"/>
      <c r="I10" s="135"/>
      <c r="J10" s="135"/>
      <c r="K10" s="135"/>
      <c r="L10" s="135"/>
      <c r="M10" s="135"/>
      <c r="N10" s="135"/>
      <c r="O10" s="135"/>
      <c r="P10" s="135"/>
      <c r="Q10" s="135"/>
    </row>
    <row r="11" spans="1:17" s="55" customFormat="1" ht="18" customHeight="1" x14ac:dyDescent="0.3">
      <c r="A11" s="524" t="s">
        <v>65</v>
      </c>
      <c r="B11" s="525">
        <v>38</v>
      </c>
      <c r="C11" s="525" t="s">
        <v>334</v>
      </c>
      <c r="D11" s="525">
        <v>39</v>
      </c>
      <c r="E11" s="525">
        <v>814</v>
      </c>
      <c r="F11" s="525">
        <v>97</v>
      </c>
      <c r="G11" s="526">
        <v>911</v>
      </c>
      <c r="H11" s="257"/>
      <c r="I11" s="257"/>
      <c r="J11" s="257"/>
      <c r="K11" s="257"/>
      <c r="L11" s="257"/>
      <c r="M11" s="257"/>
      <c r="N11" s="257"/>
      <c r="O11" s="257"/>
      <c r="P11" s="257"/>
      <c r="Q11" s="257"/>
    </row>
    <row r="12" spans="1:17" s="55" customFormat="1" ht="18" customHeight="1" x14ac:dyDescent="0.3">
      <c r="A12" s="527" t="s">
        <v>66</v>
      </c>
      <c r="B12" s="528">
        <v>318</v>
      </c>
      <c r="C12" s="528">
        <v>8</v>
      </c>
      <c r="D12" s="528">
        <v>326</v>
      </c>
      <c r="E12" s="528">
        <v>326</v>
      </c>
      <c r="F12" s="528">
        <v>9</v>
      </c>
      <c r="G12" s="529">
        <v>335</v>
      </c>
      <c r="H12" s="257"/>
      <c r="I12" s="257"/>
      <c r="J12" s="257"/>
      <c r="K12" s="257"/>
      <c r="L12" s="257"/>
      <c r="M12" s="257"/>
      <c r="N12" s="257"/>
      <c r="O12" s="257"/>
      <c r="P12" s="257"/>
      <c r="Q12" s="257"/>
    </row>
    <row r="13" spans="1:17" s="55" customFormat="1" ht="18" customHeight="1" x14ac:dyDescent="0.3">
      <c r="A13" s="524" t="s">
        <v>67</v>
      </c>
      <c r="B13" s="525">
        <v>21</v>
      </c>
      <c r="C13" s="525">
        <v>0</v>
      </c>
      <c r="D13" s="525">
        <v>21</v>
      </c>
      <c r="E13" s="525">
        <v>24</v>
      </c>
      <c r="F13" s="525">
        <v>0</v>
      </c>
      <c r="G13" s="526">
        <v>24</v>
      </c>
      <c r="H13" s="257"/>
      <c r="I13" s="257"/>
      <c r="J13" s="257"/>
      <c r="K13" s="257"/>
      <c r="L13" s="257"/>
      <c r="M13" s="257"/>
      <c r="N13" s="257"/>
      <c r="O13" s="257"/>
      <c r="P13" s="257"/>
      <c r="Q13" s="257"/>
    </row>
    <row r="14" spans="1:17" s="130" customFormat="1" ht="18" customHeight="1" x14ac:dyDescent="0.3">
      <c r="A14" s="527" t="s">
        <v>68</v>
      </c>
      <c r="B14" s="528" t="s">
        <v>334</v>
      </c>
      <c r="C14" s="528">
        <v>0</v>
      </c>
      <c r="D14" s="528" t="s">
        <v>334</v>
      </c>
      <c r="E14" s="528">
        <v>831</v>
      </c>
      <c r="F14" s="528">
        <v>31</v>
      </c>
      <c r="G14" s="529">
        <v>862</v>
      </c>
      <c r="H14" s="136"/>
      <c r="I14" s="136"/>
      <c r="J14" s="136"/>
      <c r="K14" s="136"/>
      <c r="L14" s="136"/>
      <c r="M14" s="136"/>
      <c r="N14" s="136"/>
      <c r="O14" s="136"/>
      <c r="P14" s="136"/>
      <c r="Q14" s="136"/>
    </row>
    <row r="15" spans="1:17" s="66" customFormat="1" ht="18" customHeight="1" x14ac:dyDescent="0.3">
      <c r="A15" s="524" t="s">
        <v>69</v>
      </c>
      <c r="B15" s="525">
        <v>401</v>
      </c>
      <c r="C15" s="525">
        <v>0</v>
      </c>
      <c r="D15" s="525">
        <v>401</v>
      </c>
      <c r="E15" s="525">
        <v>408</v>
      </c>
      <c r="F15" s="525">
        <v>0</v>
      </c>
      <c r="G15" s="526">
        <v>408</v>
      </c>
      <c r="H15" s="256"/>
      <c r="I15" s="256"/>
      <c r="J15" s="256"/>
      <c r="K15" s="256"/>
      <c r="L15" s="256"/>
      <c r="M15" s="256"/>
      <c r="N15" s="256"/>
      <c r="O15" s="256"/>
      <c r="P15" s="256"/>
      <c r="Q15" s="256"/>
    </row>
    <row r="16" spans="1:17" s="130" customFormat="1" ht="18" customHeight="1" x14ac:dyDescent="0.3">
      <c r="A16" s="527" t="s">
        <v>70</v>
      </c>
      <c r="B16" s="528">
        <v>171</v>
      </c>
      <c r="C16" s="528">
        <v>81</v>
      </c>
      <c r="D16" s="528">
        <v>252</v>
      </c>
      <c r="E16" s="528">
        <v>174</v>
      </c>
      <c r="F16" s="528">
        <v>82</v>
      </c>
      <c r="G16" s="529">
        <v>256</v>
      </c>
      <c r="H16" s="136"/>
      <c r="I16" s="136"/>
      <c r="J16" s="136"/>
      <c r="K16" s="136"/>
      <c r="L16" s="136"/>
      <c r="M16" s="136"/>
      <c r="N16" s="136"/>
      <c r="O16" s="136"/>
      <c r="P16" s="136"/>
      <c r="Q16" s="136"/>
    </row>
    <row r="17" spans="1:17" s="66" customFormat="1" ht="18" customHeight="1" x14ac:dyDescent="0.3">
      <c r="A17" s="524" t="s">
        <v>71</v>
      </c>
      <c r="B17" s="525">
        <v>4303</v>
      </c>
      <c r="C17" s="525">
        <v>466</v>
      </c>
      <c r="D17" s="525">
        <v>4769</v>
      </c>
      <c r="E17" s="525">
        <v>4309</v>
      </c>
      <c r="F17" s="525">
        <v>467</v>
      </c>
      <c r="G17" s="526">
        <v>4776</v>
      </c>
      <c r="H17" s="256"/>
      <c r="I17" s="256"/>
      <c r="J17" s="256"/>
      <c r="K17" s="256"/>
      <c r="L17" s="256"/>
      <c r="M17" s="256"/>
      <c r="N17" s="256"/>
      <c r="O17" s="256"/>
      <c r="P17" s="256"/>
      <c r="Q17" s="256"/>
    </row>
    <row r="18" spans="1:17" s="28" customFormat="1" ht="18" customHeight="1" x14ac:dyDescent="0.3">
      <c r="A18" s="527" t="s">
        <v>72</v>
      </c>
      <c r="B18" s="528">
        <v>0</v>
      </c>
      <c r="C18" s="528">
        <v>70</v>
      </c>
      <c r="D18" s="528">
        <v>70</v>
      </c>
      <c r="E18" s="528">
        <v>0</v>
      </c>
      <c r="F18" s="528">
        <v>90</v>
      </c>
      <c r="G18" s="529">
        <v>90</v>
      </c>
    </row>
    <row r="19" spans="1:17" s="28" customFormat="1" ht="18" customHeight="1" x14ac:dyDescent="0.3">
      <c r="A19" s="524" t="s">
        <v>73</v>
      </c>
      <c r="B19" s="525" t="s">
        <v>334</v>
      </c>
      <c r="C19" s="525">
        <v>1474</v>
      </c>
      <c r="D19" s="525">
        <v>1477</v>
      </c>
      <c r="E19" s="525" t="s">
        <v>334</v>
      </c>
      <c r="F19" s="525">
        <v>1522</v>
      </c>
      <c r="G19" s="526">
        <v>1525</v>
      </c>
    </row>
    <row r="20" spans="1:17" s="28" customFormat="1" ht="18" customHeight="1" x14ac:dyDescent="0.3">
      <c r="A20" s="527" t="s">
        <v>74</v>
      </c>
      <c r="B20" s="528">
        <v>6</v>
      </c>
      <c r="C20" s="528">
        <v>7763</v>
      </c>
      <c r="D20" s="528">
        <v>7769</v>
      </c>
      <c r="E20" s="528">
        <v>6</v>
      </c>
      <c r="F20" s="528">
        <v>8023</v>
      </c>
      <c r="G20" s="529">
        <v>8029</v>
      </c>
    </row>
    <row r="21" spans="1:17" s="28" customFormat="1" ht="18" customHeight="1" x14ac:dyDescent="0.3">
      <c r="A21" s="524" t="s">
        <v>75</v>
      </c>
      <c r="B21" s="525">
        <v>0</v>
      </c>
      <c r="C21" s="525">
        <v>592</v>
      </c>
      <c r="D21" s="525">
        <v>592</v>
      </c>
      <c r="E21" s="525">
        <v>0</v>
      </c>
      <c r="F21" s="525">
        <v>644</v>
      </c>
      <c r="G21" s="526">
        <v>644</v>
      </c>
    </row>
    <row r="22" spans="1:17" s="28" customFormat="1" ht="18" customHeight="1" x14ac:dyDescent="0.3">
      <c r="A22" s="527" t="s">
        <v>76</v>
      </c>
      <c r="B22" s="528">
        <v>8</v>
      </c>
      <c r="C22" s="528">
        <v>764</v>
      </c>
      <c r="D22" s="528">
        <v>772</v>
      </c>
      <c r="E22" s="528">
        <v>9</v>
      </c>
      <c r="F22" s="528">
        <v>775</v>
      </c>
      <c r="G22" s="529">
        <v>784</v>
      </c>
    </row>
    <row r="23" spans="1:17" s="28" customFormat="1" ht="18" customHeight="1" x14ac:dyDescent="0.3">
      <c r="A23" s="524" t="s">
        <v>77</v>
      </c>
      <c r="B23" s="525" t="s">
        <v>334</v>
      </c>
      <c r="C23" s="525">
        <v>464</v>
      </c>
      <c r="D23" s="525">
        <v>468</v>
      </c>
      <c r="E23" s="525">
        <v>7</v>
      </c>
      <c r="F23" s="525">
        <v>477</v>
      </c>
      <c r="G23" s="526">
        <v>484</v>
      </c>
    </row>
    <row r="24" spans="1:17" s="28" customFormat="1" ht="18" customHeight="1" x14ac:dyDescent="0.3">
      <c r="A24" s="527" t="s">
        <v>78</v>
      </c>
      <c r="B24" s="528">
        <v>0</v>
      </c>
      <c r="C24" s="528">
        <v>2564</v>
      </c>
      <c r="D24" s="528">
        <v>2564</v>
      </c>
      <c r="E24" s="528">
        <v>0</v>
      </c>
      <c r="F24" s="528">
        <v>2705</v>
      </c>
      <c r="G24" s="529">
        <v>2705</v>
      </c>
    </row>
    <row r="25" spans="1:17" s="28" customFormat="1" ht="18" customHeight="1" x14ac:dyDescent="0.3">
      <c r="A25" s="524" t="s">
        <v>79</v>
      </c>
      <c r="B25" s="525">
        <v>0</v>
      </c>
      <c r="C25" s="525">
        <v>52</v>
      </c>
      <c r="D25" s="525">
        <v>52</v>
      </c>
      <c r="E25" s="525">
        <v>0</v>
      </c>
      <c r="F25" s="525">
        <v>57</v>
      </c>
      <c r="G25" s="526">
        <v>57</v>
      </c>
    </row>
    <row r="26" spans="1:17" s="28" customFormat="1" ht="18" customHeight="1" x14ac:dyDescent="0.3">
      <c r="A26" s="527" t="s">
        <v>80</v>
      </c>
      <c r="B26" s="528">
        <v>80</v>
      </c>
      <c r="C26" s="528">
        <v>1502</v>
      </c>
      <c r="D26" s="528">
        <v>1582</v>
      </c>
      <c r="E26" s="528">
        <v>6239</v>
      </c>
      <c r="F26" s="528">
        <v>15710</v>
      </c>
      <c r="G26" s="529">
        <v>21949</v>
      </c>
    </row>
    <row r="27" spans="1:17" s="28" customFormat="1" ht="18" customHeight="1" x14ac:dyDescent="0.3">
      <c r="A27" s="524" t="s">
        <v>81</v>
      </c>
      <c r="B27" s="525" t="s">
        <v>334</v>
      </c>
      <c r="C27" s="525">
        <v>19</v>
      </c>
      <c r="D27" s="525">
        <v>20</v>
      </c>
      <c r="E27" s="525">
        <v>282</v>
      </c>
      <c r="F27" s="525">
        <v>445</v>
      </c>
      <c r="G27" s="526">
        <v>727</v>
      </c>
    </row>
    <row r="28" spans="1:17" s="28" customFormat="1" ht="18" customHeight="1" x14ac:dyDescent="0.3">
      <c r="A28" s="527" t="s">
        <v>82</v>
      </c>
      <c r="B28" s="528" t="s">
        <v>334</v>
      </c>
      <c r="C28" s="528" t="s">
        <v>334</v>
      </c>
      <c r="D28" s="528" t="s">
        <v>334</v>
      </c>
      <c r="E28" s="528">
        <v>71</v>
      </c>
      <c r="F28" s="528">
        <v>46</v>
      </c>
      <c r="G28" s="529">
        <v>117</v>
      </c>
    </row>
    <row r="29" spans="1:17" s="28" customFormat="1" ht="18" customHeight="1" x14ac:dyDescent="0.3">
      <c r="A29" s="524" t="s">
        <v>83</v>
      </c>
      <c r="B29" s="525" t="s">
        <v>334</v>
      </c>
      <c r="C29" s="525">
        <v>301</v>
      </c>
      <c r="D29" s="525">
        <v>305</v>
      </c>
      <c r="E29" s="525">
        <v>74</v>
      </c>
      <c r="F29" s="525">
        <v>438</v>
      </c>
      <c r="G29" s="526">
        <v>512</v>
      </c>
    </row>
    <row r="30" spans="1:17" s="28" customFormat="1" ht="18" customHeight="1" x14ac:dyDescent="0.3">
      <c r="A30" s="527" t="s">
        <v>84</v>
      </c>
      <c r="B30" s="528">
        <v>40</v>
      </c>
      <c r="C30" s="528">
        <v>548</v>
      </c>
      <c r="D30" s="528">
        <v>588</v>
      </c>
      <c r="E30" s="528">
        <v>400</v>
      </c>
      <c r="F30" s="528">
        <v>874</v>
      </c>
      <c r="G30" s="529">
        <v>1274</v>
      </c>
    </row>
    <row r="31" spans="1:17" s="28" customFormat="1" ht="18" customHeight="1" x14ac:dyDescent="0.3">
      <c r="A31" s="524" t="s">
        <v>85</v>
      </c>
      <c r="B31" s="525">
        <v>0</v>
      </c>
      <c r="C31" s="525">
        <v>14</v>
      </c>
      <c r="D31" s="525">
        <v>14</v>
      </c>
      <c r="E31" s="525">
        <v>0</v>
      </c>
      <c r="F31" s="525">
        <v>15</v>
      </c>
      <c r="G31" s="526">
        <v>15</v>
      </c>
    </row>
    <row r="32" spans="1:17" s="28" customFormat="1" ht="18" customHeight="1" x14ac:dyDescent="0.3">
      <c r="A32" s="527" t="s">
        <v>86</v>
      </c>
      <c r="B32" s="528">
        <v>0</v>
      </c>
      <c r="C32" s="528">
        <v>765</v>
      </c>
      <c r="D32" s="528">
        <v>765</v>
      </c>
      <c r="E32" s="528">
        <v>0</v>
      </c>
      <c r="F32" s="528">
        <v>1653</v>
      </c>
      <c r="G32" s="529">
        <v>1653</v>
      </c>
    </row>
    <row r="33" spans="1:7" s="28" customFormat="1" ht="18" customHeight="1" x14ac:dyDescent="0.3">
      <c r="A33" s="524" t="s">
        <v>87</v>
      </c>
      <c r="B33" s="525">
        <v>0</v>
      </c>
      <c r="C33" s="525">
        <v>152</v>
      </c>
      <c r="D33" s="525">
        <v>152</v>
      </c>
      <c r="E33" s="525">
        <v>0</v>
      </c>
      <c r="F33" s="525">
        <v>273</v>
      </c>
      <c r="G33" s="526">
        <v>273</v>
      </c>
    </row>
    <row r="34" spans="1:7" s="28" customFormat="1" ht="18" customHeight="1" x14ac:dyDescent="0.3">
      <c r="A34" s="527" t="s">
        <v>88</v>
      </c>
      <c r="B34" s="528" t="s">
        <v>334</v>
      </c>
      <c r="C34" s="528">
        <v>273</v>
      </c>
      <c r="D34" s="528">
        <v>276</v>
      </c>
      <c r="E34" s="528">
        <v>12</v>
      </c>
      <c r="F34" s="528">
        <v>343</v>
      </c>
      <c r="G34" s="529">
        <v>355</v>
      </c>
    </row>
    <row r="35" spans="1:7" s="28" customFormat="1" ht="18" customHeight="1" x14ac:dyDescent="0.3">
      <c r="A35" s="524" t="s">
        <v>89</v>
      </c>
      <c r="B35" s="525" t="s">
        <v>334</v>
      </c>
      <c r="C35" s="525">
        <v>454</v>
      </c>
      <c r="D35" s="525">
        <v>456</v>
      </c>
      <c r="E35" s="525" t="s">
        <v>334</v>
      </c>
      <c r="F35" s="525">
        <v>490</v>
      </c>
      <c r="G35" s="526">
        <v>492</v>
      </c>
    </row>
    <row r="36" spans="1:7" s="28" customFormat="1" ht="25.05" customHeight="1" x14ac:dyDescent="0.3">
      <c r="A36" s="530" t="s">
        <v>4</v>
      </c>
      <c r="B36" s="531">
        <v>9044</v>
      </c>
      <c r="C36" s="531">
        <v>18638</v>
      </c>
      <c r="D36" s="531">
        <v>27682</v>
      </c>
      <c r="E36" s="531">
        <v>19798</v>
      </c>
      <c r="F36" s="531">
        <v>36505</v>
      </c>
      <c r="G36" s="532">
        <v>56303</v>
      </c>
    </row>
    <row r="37" spans="1:7" s="134" customFormat="1" ht="28.2" customHeight="1" x14ac:dyDescent="0.2">
      <c r="A37" s="340" t="s">
        <v>582</v>
      </c>
      <c r="B37" s="341"/>
      <c r="C37" s="341"/>
      <c r="D37" s="341"/>
      <c r="E37" s="341"/>
      <c r="F37" s="341"/>
      <c r="G37" s="341"/>
    </row>
    <row r="38" spans="1:7" s="134" customFormat="1" ht="15" customHeight="1" x14ac:dyDescent="0.2">
      <c r="A38" s="342" t="s">
        <v>361</v>
      </c>
      <c r="B38" s="342"/>
      <c r="C38" s="342"/>
      <c r="D38" s="342"/>
      <c r="E38" s="342"/>
      <c r="F38" s="342"/>
      <c r="G38" s="342"/>
    </row>
    <row r="39" spans="1:7" s="134" customFormat="1" ht="15" customHeight="1" x14ac:dyDescent="0.2">
      <c r="A39" s="260" t="s">
        <v>570</v>
      </c>
      <c r="B39" s="261"/>
      <c r="C39" s="261"/>
      <c r="D39" s="261"/>
      <c r="E39" s="261"/>
      <c r="F39" s="261"/>
      <c r="G39" s="261"/>
    </row>
  </sheetData>
  <mergeCells count="4">
    <mergeCell ref="A1:G1"/>
    <mergeCell ref="E2:G2"/>
    <mergeCell ref="A37:G37"/>
    <mergeCell ref="A38:G38"/>
  </mergeCells>
  <printOptions horizontalCentered="1"/>
  <pageMargins left="0.23622047244094491" right="0.23622047244094491" top="0.55118110236220474" bottom="0.55118110236220474" header="0.31496062992125984" footer="0.31496062992125984"/>
  <pageSetup paperSize="9" scale="9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167"/>
  <sheetViews>
    <sheetView showGridLines="0" view="pageBreakPreview" topLeftCell="A28" zoomScale="115" zoomScaleNormal="55" zoomScaleSheetLayoutView="115" workbookViewId="0">
      <selection activeCell="C3" sqref="C3"/>
    </sheetView>
  </sheetViews>
  <sheetFormatPr defaultColWidth="9.109375" defaultRowHeight="24" customHeight="1" thickTop="1" thickBottom="1" x14ac:dyDescent="0.35"/>
  <cols>
    <col min="1" max="1" width="44" style="176" customWidth="1"/>
    <col min="2" max="12" width="8.77734375" style="46" customWidth="1"/>
    <col min="13" max="13" width="8.77734375" style="195" customWidth="1"/>
    <col min="14" max="21" width="8.77734375" style="46" customWidth="1"/>
    <col min="22" max="56" width="9.109375" style="183"/>
    <col min="57" max="252" width="9.109375" style="49"/>
    <col min="253" max="253" width="34.88671875" style="49" customWidth="1"/>
    <col min="254" max="16384" width="9.109375" style="49"/>
  </cols>
  <sheetData>
    <row r="1" spans="1:56" s="317" customFormat="1" ht="40.049999999999997" customHeight="1" x14ac:dyDescent="0.25">
      <c r="A1" s="952" t="s">
        <v>362</v>
      </c>
      <c r="B1" s="953"/>
      <c r="C1" s="953"/>
      <c r="D1" s="953"/>
      <c r="E1" s="953"/>
      <c r="F1" s="953"/>
      <c r="G1" s="953"/>
      <c r="H1" s="953"/>
      <c r="I1" s="953"/>
      <c r="J1" s="953"/>
      <c r="K1" s="953"/>
      <c r="L1" s="953"/>
      <c r="M1" s="953"/>
      <c r="N1" s="953"/>
      <c r="O1" s="953"/>
      <c r="P1" s="953"/>
      <c r="Q1" s="953"/>
      <c r="R1" s="953"/>
      <c r="S1" s="953"/>
      <c r="T1" s="953"/>
      <c r="U1" s="954"/>
      <c r="V1" s="316"/>
      <c r="W1" s="316"/>
      <c r="X1" s="316"/>
      <c r="Y1" s="316"/>
      <c r="Z1" s="316"/>
      <c r="AA1" s="316"/>
      <c r="AB1" s="316"/>
      <c r="AC1" s="316"/>
      <c r="AD1" s="316"/>
      <c r="AE1" s="316"/>
      <c r="AF1" s="316"/>
      <c r="AG1" s="316"/>
      <c r="AH1" s="316"/>
      <c r="AI1" s="316"/>
      <c r="AJ1" s="316"/>
      <c r="AK1" s="316"/>
      <c r="AL1" s="316"/>
      <c r="AM1" s="316"/>
      <c r="AN1" s="316"/>
      <c r="AO1" s="316"/>
      <c r="AP1" s="316"/>
      <c r="AQ1" s="316"/>
      <c r="AR1" s="316"/>
      <c r="AS1" s="316"/>
      <c r="AT1" s="316"/>
      <c r="AU1" s="316"/>
      <c r="AV1" s="316"/>
      <c r="AW1" s="316"/>
      <c r="AX1" s="316"/>
      <c r="AY1" s="316"/>
      <c r="AZ1" s="316"/>
      <c r="BA1" s="316"/>
      <c r="BB1" s="316"/>
      <c r="BC1" s="316"/>
      <c r="BD1" s="316"/>
    </row>
    <row r="2" spans="1:56" s="48" customFormat="1" ht="30" customHeight="1" x14ac:dyDescent="0.25">
      <c r="A2" s="598"/>
      <c r="B2" s="599" t="s">
        <v>129</v>
      </c>
      <c r="C2" s="599"/>
      <c r="D2" s="599"/>
      <c r="E2" s="599"/>
      <c r="F2" s="599"/>
      <c r="G2" s="600" t="s">
        <v>6</v>
      </c>
      <c r="H2" s="600"/>
      <c r="I2" s="600"/>
      <c r="J2" s="600"/>
      <c r="K2" s="600"/>
      <c r="L2" s="599" t="s">
        <v>574</v>
      </c>
      <c r="M2" s="599"/>
      <c r="N2" s="599"/>
      <c r="O2" s="599"/>
      <c r="P2" s="599"/>
      <c r="Q2" s="600" t="s">
        <v>57</v>
      </c>
      <c r="R2" s="600"/>
      <c r="S2" s="600"/>
      <c r="T2" s="600"/>
      <c r="U2" s="601"/>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7"/>
      <c r="AW2" s="177"/>
      <c r="AX2" s="177"/>
      <c r="AY2" s="177"/>
      <c r="AZ2" s="177"/>
      <c r="BA2" s="177"/>
      <c r="BB2" s="177"/>
      <c r="BC2" s="177"/>
      <c r="BD2" s="177"/>
    </row>
    <row r="3" spans="1:56" s="60" customFormat="1" ht="40.049999999999997" customHeight="1" x14ac:dyDescent="0.25">
      <c r="A3" s="602" t="s">
        <v>166</v>
      </c>
      <c r="B3" s="603" t="s">
        <v>167</v>
      </c>
      <c r="C3" s="603" t="s">
        <v>8</v>
      </c>
      <c r="D3" s="603" t="s">
        <v>9</v>
      </c>
      <c r="E3" s="603" t="s">
        <v>10</v>
      </c>
      <c r="F3" s="603" t="s">
        <v>14</v>
      </c>
      <c r="G3" s="603" t="s">
        <v>167</v>
      </c>
      <c r="H3" s="603" t="s">
        <v>8</v>
      </c>
      <c r="I3" s="603" t="s">
        <v>9</v>
      </c>
      <c r="J3" s="603" t="s">
        <v>10</v>
      </c>
      <c r="K3" s="603" t="s">
        <v>14</v>
      </c>
      <c r="L3" s="603" t="s">
        <v>167</v>
      </c>
      <c r="M3" s="604" t="s">
        <v>8</v>
      </c>
      <c r="N3" s="603" t="s">
        <v>9</v>
      </c>
      <c r="O3" s="603" t="s">
        <v>10</v>
      </c>
      <c r="P3" s="603" t="s">
        <v>14</v>
      </c>
      <c r="Q3" s="603" t="s">
        <v>167</v>
      </c>
      <c r="R3" s="603" t="s">
        <v>8</v>
      </c>
      <c r="S3" s="603" t="s">
        <v>9</v>
      </c>
      <c r="T3" s="603" t="s">
        <v>10</v>
      </c>
      <c r="U3" s="605" t="s">
        <v>14</v>
      </c>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c r="AV3" s="177"/>
      <c r="AW3" s="177"/>
      <c r="AX3" s="177"/>
      <c r="AY3" s="177"/>
      <c r="AZ3" s="177"/>
      <c r="BA3" s="177"/>
      <c r="BB3" s="177"/>
      <c r="BC3" s="177"/>
      <c r="BD3" s="177"/>
    </row>
    <row r="4" spans="1:56" s="60" customFormat="1" ht="19.95" customHeight="1" x14ac:dyDescent="0.25">
      <c r="A4" s="606" t="s">
        <v>168</v>
      </c>
      <c r="B4" s="607">
        <v>2326</v>
      </c>
      <c r="C4" s="607">
        <v>55</v>
      </c>
      <c r="D4" s="607">
        <v>42</v>
      </c>
      <c r="E4" s="607">
        <v>20</v>
      </c>
      <c r="F4" s="607">
        <v>2443</v>
      </c>
      <c r="G4" s="607">
        <v>3411</v>
      </c>
      <c r="H4" s="607">
        <v>1905</v>
      </c>
      <c r="I4" s="607">
        <v>1244</v>
      </c>
      <c r="J4" s="607">
        <v>308</v>
      </c>
      <c r="K4" s="607">
        <v>6868</v>
      </c>
      <c r="L4" s="607">
        <v>4332</v>
      </c>
      <c r="M4" s="607">
        <v>3089</v>
      </c>
      <c r="N4" s="607">
        <v>2019</v>
      </c>
      <c r="O4" s="607">
        <v>406</v>
      </c>
      <c r="P4" s="607">
        <v>9846</v>
      </c>
      <c r="Q4" s="607">
        <v>10069</v>
      </c>
      <c r="R4" s="607">
        <v>5049</v>
      </c>
      <c r="S4" s="607">
        <v>3305</v>
      </c>
      <c r="T4" s="607">
        <v>734</v>
      </c>
      <c r="U4" s="608">
        <v>19157</v>
      </c>
      <c r="V4" s="177"/>
      <c r="W4" s="177"/>
      <c r="X4" s="177"/>
      <c r="Y4" s="177"/>
      <c r="Z4" s="177"/>
      <c r="AA4" s="177"/>
      <c r="AB4" s="177"/>
      <c r="AC4" s="177"/>
      <c r="AD4" s="177"/>
      <c r="AE4" s="177"/>
      <c r="AF4" s="177"/>
      <c r="AG4" s="177"/>
      <c r="AH4" s="177"/>
      <c r="AI4" s="177"/>
      <c r="AJ4" s="177"/>
      <c r="AK4" s="177"/>
      <c r="AL4" s="177"/>
      <c r="AM4" s="177"/>
      <c r="AN4" s="177"/>
      <c r="AO4" s="177"/>
      <c r="AP4" s="177"/>
      <c r="AQ4" s="177"/>
      <c r="AR4" s="177"/>
      <c r="AS4" s="177"/>
      <c r="AT4" s="177"/>
      <c r="AU4" s="177"/>
      <c r="AV4" s="177"/>
      <c r="AW4" s="177"/>
      <c r="AX4" s="177"/>
      <c r="AY4" s="177"/>
      <c r="AZ4" s="177"/>
      <c r="BA4" s="177"/>
      <c r="BB4" s="177"/>
      <c r="BC4" s="177"/>
      <c r="BD4" s="177"/>
    </row>
    <row r="5" spans="1:56" s="60" customFormat="1" ht="19.95" customHeight="1" x14ac:dyDescent="0.25">
      <c r="A5" s="609" t="s">
        <v>16</v>
      </c>
      <c r="B5" s="525">
        <v>1959</v>
      </c>
      <c r="C5" s="610">
        <v>39</v>
      </c>
      <c r="D5" s="610">
        <v>19</v>
      </c>
      <c r="E5" s="610" t="s">
        <v>334</v>
      </c>
      <c r="F5" s="525">
        <v>2019</v>
      </c>
      <c r="G5" s="528">
        <v>2483</v>
      </c>
      <c r="H5" s="528">
        <v>1275</v>
      </c>
      <c r="I5" s="611">
        <v>590</v>
      </c>
      <c r="J5" s="611">
        <v>30</v>
      </c>
      <c r="K5" s="528">
        <v>4378</v>
      </c>
      <c r="L5" s="525">
        <v>3346</v>
      </c>
      <c r="M5" s="525">
        <v>2211</v>
      </c>
      <c r="N5" s="610">
        <v>955</v>
      </c>
      <c r="O5" s="610">
        <v>27</v>
      </c>
      <c r="P5" s="525">
        <v>6539</v>
      </c>
      <c r="Q5" s="528">
        <v>7788</v>
      </c>
      <c r="R5" s="528">
        <v>3525</v>
      </c>
      <c r="S5" s="528">
        <v>1564</v>
      </c>
      <c r="T5" s="611">
        <v>59</v>
      </c>
      <c r="U5" s="529">
        <v>12936</v>
      </c>
      <c r="V5" s="177"/>
      <c r="W5" s="177"/>
      <c r="X5" s="177"/>
      <c r="Y5" s="177"/>
      <c r="Z5" s="177"/>
      <c r="AA5" s="177"/>
      <c r="AB5" s="177"/>
      <c r="AC5" s="177"/>
      <c r="AD5" s="177"/>
      <c r="AE5" s="177"/>
      <c r="AF5" s="177"/>
      <c r="AG5" s="177"/>
      <c r="AH5" s="177"/>
      <c r="AI5" s="177"/>
      <c r="AJ5" s="177"/>
      <c r="AK5" s="177"/>
      <c r="AL5" s="177"/>
      <c r="AM5" s="177"/>
      <c r="AN5" s="177"/>
      <c r="AO5" s="177"/>
      <c r="AP5" s="177"/>
      <c r="AQ5" s="177"/>
      <c r="AR5" s="177"/>
      <c r="AS5" s="177"/>
      <c r="AT5" s="177"/>
      <c r="AU5" s="177"/>
      <c r="AV5" s="177"/>
      <c r="AW5" s="177"/>
      <c r="AX5" s="177"/>
      <c r="AY5" s="177"/>
      <c r="AZ5" s="177"/>
      <c r="BA5" s="177"/>
      <c r="BB5" s="177"/>
      <c r="BC5" s="177"/>
      <c r="BD5" s="177"/>
    </row>
    <row r="6" spans="1:56" s="60" customFormat="1" ht="19.95" customHeight="1" x14ac:dyDescent="0.25">
      <c r="A6" s="609" t="s">
        <v>17</v>
      </c>
      <c r="B6" s="610">
        <v>341</v>
      </c>
      <c r="C6" s="610">
        <v>11</v>
      </c>
      <c r="D6" s="610">
        <v>17</v>
      </c>
      <c r="E6" s="610">
        <v>6</v>
      </c>
      <c r="F6" s="610">
        <v>375</v>
      </c>
      <c r="G6" s="611">
        <v>753</v>
      </c>
      <c r="H6" s="611">
        <v>514</v>
      </c>
      <c r="I6" s="611">
        <v>468</v>
      </c>
      <c r="J6" s="611">
        <v>81</v>
      </c>
      <c r="K6" s="528">
        <v>1816</v>
      </c>
      <c r="L6" s="610">
        <v>887</v>
      </c>
      <c r="M6" s="525">
        <v>787</v>
      </c>
      <c r="N6" s="610">
        <v>716</v>
      </c>
      <c r="O6" s="610">
        <v>79</v>
      </c>
      <c r="P6" s="525">
        <v>2469</v>
      </c>
      <c r="Q6" s="528">
        <v>1981</v>
      </c>
      <c r="R6" s="528">
        <v>1312</v>
      </c>
      <c r="S6" s="528">
        <v>1201</v>
      </c>
      <c r="T6" s="611">
        <v>166</v>
      </c>
      <c r="U6" s="529">
        <v>4660</v>
      </c>
      <c r="V6" s="177"/>
      <c r="W6" s="177"/>
      <c r="X6" s="177"/>
      <c r="Y6" s="177"/>
      <c r="Z6" s="177"/>
      <c r="AA6" s="177"/>
      <c r="AB6" s="177"/>
      <c r="AC6" s="177"/>
      <c r="AD6" s="177"/>
      <c r="AE6" s="177"/>
      <c r="AF6" s="177"/>
      <c r="AG6" s="177"/>
      <c r="AH6" s="177"/>
      <c r="AI6" s="177"/>
      <c r="AJ6" s="177"/>
      <c r="AK6" s="177"/>
      <c r="AL6" s="177"/>
      <c r="AM6" s="177"/>
      <c r="AN6" s="177"/>
      <c r="AO6" s="177"/>
      <c r="AP6" s="177"/>
      <c r="AQ6" s="177"/>
      <c r="AR6" s="177"/>
      <c r="AS6" s="177"/>
      <c r="AT6" s="177"/>
      <c r="AU6" s="177"/>
      <c r="AV6" s="177"/>
      <c r="AW6" s="177"/>
      <c r="AX6" s="177"/>
      <c r="AY6" s="177"/>
      <c r="AZ6" s="177"/>
      <c r="BA6" s="177"/>
      <c r="BB6" s="177"/>
      <c r="BC6" s="177"/>
      <c r="BD6" s="177"/>
    </row>
    <row r="7" spans="1:56" s="60" customFormat="1" ht="19.95" customHeight="1" x14ac:dyDescent="0.25">
      <c r="A7" s="609" t="s">
        <v>18</v>
      </c>
      <c r="B7" s="610">
        <v>0</v>
      </c>
      <c r="C7" s="610" t="s">
        <v>334</v>
      </c>
      <c r="D7" s="610">
        <v>5</v>
      </c>
      <c r="E7" s="610">
        <v>10</v>
      </c>
      <c r="F7" s="610">
        <v>16</v>
      </c>
      <c r="G7" s="611" t="s">
        <v>334</v>
      </c>
      <c r="H7" s="611">
        <v>17</v>
      </c>
      <c r="I7" s="611">
        <v>138</v>
      </c>
      <c r="J7" s="611">
        <v>162</v>
      </c>
      <c r="K7" s="611">
        <v>320</v>
      </c>
      <c r="L7" s="610">
        <v>0</v>
      </c>
      <c r="M7" s="525">
        <v>37</v>
      </c>
      <c r="N7" s="610">
        <v>306</v>
      </c>
      <c r="O7" s="610">
        <v>268</v>
      </c>
      <c r="P7" s="610">
        <v>611</v>
      </c>
      <c r="Q7" s="611" t="s">
        <v>334</v>
      </c>
      <c r="R7" s="611">
        <v>55</v>
      </c>
      <c r="S7" s="611">
        <v>449</v>
      </c>
      <c r="T7" s="611">
        <v>440</v>
      </c>
      <c r="U7" s="612">
        <v>947</v>
      </c>
      <c r="V7" s="177"/>
      <c r="W7" s="177"/>
      <c r="X7" s="177"/>
      <c r="Y7" s="177"/>
      <c r="Z7" s="177"/>
      <c r="AA7" s="177"/>
      <c r="AB7" s="177"/>
      <c r="AC7" s="177"/>
      <c r="AD7" s="177"/>
      <c r="AE7" s="177"/>
      <c r="AF7" s="177"/>
      <c r="AG7" s="177"/>
      <c r="AH7" s="177"/>
      <c r="AI7" s="177"/>
      <c r="AJ7" s="177"/>
      <c r="AK7" s="177"/>
      <c r="AL7" s="177"/>
      <c r="AM7" s="177"/>
      <c r="AN7" s="177"/>
      <c r="AO7" s="177"/>
      <c r="AP7" s="177"/>
      <c r="AQ7" s="177"/>
      <c r="AR7" s="177"/>
      <c r="AS7" s="177"/>
      <c r="AT7" s="177"/>
      <c r="AU7" s="177"/>
      <c r="AV7" s="177"/>
      <c r="AW7" s="177"/>
      <c r="AX7" s="177"/>
      <c r="AY7" s="177"/>
      <c r="AZ7" s="177"/>
      <c r="BA7" s="177"/>
      <c r="BB7" s="177"/>
      <c r="BC7" s="177"/>
      <c r="BD7" s="177"/>
    </row>
    <row r="8" spans="1:56" s="60" customFormat="1" ht="19.95" customHeight="1" x14ac:dyDescent="0.25">
      <c r="A8" s="609" t="s">
        <v>19</v>
      </c>
      <c r="B8" s="610">
        <v>9</v>
      </c>
      <c r="C8" s="610" t="s">
        <v>334</v>
      </c>
      <c r="D8" s="610">
        <v>0</v>
      </c>
      <c r="E8" s="610" t="s">
        <v>334</v>
      </c>
      <c r="F8" s="610">
        <v>12</v>
      </c>
      <c r="G8" s="611">
        <v>31</v>
      </c>
      <c r="H8" s="611">
        <v>27</v>
      </c>
      <c r="I8" s="611">
        <v>33</v>
      </c>
      <c r="J8" s="611">
        <v>25</v>
      </c>
      <c r="K8" s="611">
        <v>116</v>
      </c>
      <c r="L8" s="610">
        <v>19</v>
      </c>
      <c r="M8" s="525">
        <v>12</v>
      </c>
      <c r="N8" s="610">
        <v>25</v>
      </c>
      <c r="O8" s="610">
        <v>23</v>
      </c>
      <c r="P8" s="610">
        <v>79</v>
      </c>
      <c r="Q8" s="611">
        <v>59</v>
      </c>
      <c r="R8" s="611">
        <v>40</v>
      </c>
      <c r="S8" s="611">
        <v>58</v>
      </c>
      <c r="T8" s="611">
        <v>50</v>
      </c>
      <c r="U8" s="612">
        <v>207</v>
      </c>
      <c r="V8" s="177"/>
      <c r="W8" s="177"/>
      <c r="X8" s="177"/>
      <c r="Y8" s="177"/>
      <c r="Z8" s="177"/>
      <c r="AA8" s="177"/>
      <c r="AB8" s="177"/>
      <c r="AC8" s="177"/>
      <c r="AD8" s="177"/>
      <c r="AE8" s="177"/>
      <c r="AF8" s="177"/>
      <c r="AG8" s="177"/>
      <c r="AH8" s="177"/>
      <c r="AI8" s="177"/>
      <c r="AJ8" s="177"/>
      <c r="AK8" s="177"/>
      <c r="AL8" s="177"/>
      <c r="AM8" s="177"/>
      <c r="AN8" s="177"/>
      <c r="AO8" s="177"/>
      <c r="AP8" s="177"/>
      <c r="AQ8" s="177"/>
      <c r="AR8" s="177"/>
      <c r="AS8" s="177"/>
      <c r="AT8" s="177"/>
      <c r="AU8" s="177"/>
      <c r="AV8" s="177"/>
      <c r="AW8" s="177"/>
      <c r="AX8" s="177"/>
      <c r="AY8" s="177"/>
      <c r="AZ8" s="177"/>
      <c r="BA8" s="177"/>
      <c r="BB8" s="177"/>
      <c r="BC8" s="177"/>
      <c r="BD8" s="177"/>
    </row>
    <row r="9" spans="1:56" s="60" customFormat="1" ht="19.95" customHeight="1" x14ac:dyDescent="0.25">
      <c r="A9" s="609" t="s">
        <v>169</v>
      </c>
      <c r="B9" s="610">
        <v>0</v>
      </c>
      <c r="C9" s="610" t="s">
        <v>334</v>
      </c>
      <c r="D9" s="610">
        <v>0</v>
      </c>
      <c r="E9" s="610">
        <v>0</v>
      </c>
      <c r="F9" s="610" t="s">
        <v>334</v>
      </c>
      <c r="G9" s="611" t="s">
        <v>334</v>
      </c>
      <c r="H9" s="611">
        <v>11</v>
      </c>
      <c r="I9" s="611">
        <v>6</v>
      </c>
      <c r="J9" s="611" t="s">
        <v>334</v>
      </c>
      <c r="K9" s="611">
        <v>20</v>
      </c>
      <c r="L9" s="610" t="s">
        <v>334</v>
      </c>
      <c r="M9" s="525" t="s">
        <v>334</v>
      </c>
      <c r="N9" s="610">
        <v>5</v>
      </c>
      <c r="O9" s="610" t="s">
        <v>334</v>
      </c>
      <c r="P9" s="610">
        <v>12</v>
      </c>
      <c r="Q9" s="611" t="s">
        <v>334</v>
      </c>
      <c r="R9" s="611">
        <v>14</v>
      </c>
      <c r="S9" s="611">
        <v>11</v>
      </c>
      <c r="T9" s="611" t="s">
        <v>334</v>
      </c>
      <c r="U9" s="612">
        <v>33</v>
      </c>
      <c r="V9" s="177"/>
      <c r="W9" s="177"/>
      <c r="X9" s="177"/>
      <c r="Y9" s="177"/>
      <c r="Z9" s="177"/>
      <c r="AA9" s="177"/>
      <c r="AB9" s="177"/>
      <c r="AC9" s="177"/>
      <c r="AD9" s="177"/>
      <c r="AE9" s="177"/>
      <c r="AF9" s="177"/>
      <c r="AG9" s="177"/>
      <c r="AH9" s="177"/>
      <c r="AI9" s="177"/>
      <c r="AJ9" s="177"/>
      <c r="AK9" s="177"/>
      <c r="AL9" s="177"/>
      <c r="AM9" s="177"/>
      <c r="AN9" s="177"/>
      <c r="AO9" s="177"/>
      <c r="AP9" s="177"/>
      <c r="AQ9" s="177"/>
      <c r="AR9" s="177"/>
      <c r="AS9" s="177"/>
      <c r="AT9" s="177"/>
      <c r="AU9" s="177"/>
      <c r="AV9" s="177"/>
      <c r="AW9" s="177"/>
      <c r="AX9" s="177"/>
      <c r="AY9" s="177"/>
      <c r="AZ9" s="177"/>
      <c r="BA9" s="177"/>
      <c r="BB9" s="177"/>
      <c r="BC9" s="177"/>
      <c r="BD9" s="177"/>
    </row>
    <row r="10" spans="1:56" s="60" customFormat="1" ht="19.95" customHeight="1" x14ac:dyDescent="0.25">
      <c r="A10" s="609" t="s">
        <v>21</v>
      </c>
      <c r="B10" s="610">
        <v>0</v>
      </c>
      <c r="C10" s="610">
        <v>0</v>
      </c>
      <c r="D10" s="610">
        <v>0</v>
      </c>
      <c r="E10" s="610">
        <v>0</v>
      </c>
      <c r="F10" s="610">
        <v>0</v>
      </c>
      <c r="G10" s="611" t="s">
        <v>334</v>
      </c>
      <c r="H10" s="611">
        <v>7</v>
      </c>
      <c r="I10" s="611" t="s">
        <v>334</v>
      </c>
      <c r="J10" s="611">
        <v>0</v>
      </c>
      <c r="K10" s="611">
        <v>9</v>
      </c>
      <c r="L10" s="610" t="s">
        <v>334</v>
      </c>
      <c r="M10" s="525" t="s">
        <v>334</v>
      </c>
      <c r="N10" s="610" t="s">
        <v>334</v>
      </c>
      <c r="O10" s="610">
        <v>0</v>
      </c>
      <c r="P10" s="610">
        <v>7</v>
      </c>
      <c r="Q10" s="611">
        <v>5</v>
      </c>
      <c r="R10" s="611">
        <v>9</v>
      </c>
      <c r="S10" s="611" t="s">
        <v>334</v>
      </c>
      <c r="T10" s="611">
        <v>0</v>
      </c>
      <c r="U10" s="612">
        <v>16</v>
      </c>
      <c r="V10" s="177"/>
      <c r="W10" s="177"/>
      <c r="X10" s="177"/>
      <c r="Y10" s="177"/>
      <c r="Z10" s="177"/>
      <c r="AA10" s="177"/>
      <c r="AB10" s="177"/>
      <c r="AC10" s="177"/>
      <c r="AD10" s="177"/>
      <c r="AE10" s="177"/>
      <c r="AF10" s="177"/>
      <c r="AG10" s="177"/>
      <c r="AH10" s="177"/>
      <c r="AI10" s="177"/>
      <c r="AJ10" s="177"/>
      <c r="AK10" s="177"/>
      <c r="AL10" s="177"/>
      <c r="AM10" s="177"/>
      <c r="AN10" s="177"/>
      <c r="AO10" s="177"/>
      <c r="AP10" s="177"/>
      <c r="AQ10" s="177"/>
      <c r="AR10" s="177"/>
      <c r="AS10" s="177"/>
      <c r="AT10" s="177"/>
      <c r="AU10" s="177"/>
      <c r="AV10" s="177"/>
      <c r="AW10" s="177"/>
      <c r="AX10" s="177"/>
      <c r="AY10" s="177"/>
      <c r="AZ10" s="177"/>
      <c r="BA10" s="177"/>
      <c r="BB10" s="177"/>
      <c r="BC10" s="177"/>
      <c r="BD10" s="177"/>
    </row>
    <row r="11" spans="1:56" s="60" customFormat="1" ht="19.95" customHeight="1" x14ac:dyDescent="0.25">
      <c r="A11" s="609" t="s">
        <v>22</v>
      </c>
      <c r="B11" s="610">
        <v>17</v>
      </c>
      <c r="C11" s="610" t="s">
        <v>334</v>
      </c>
      <c r="D11" s="610" t="s">
        <v>334</v>
      </c>
      <c r="E11" s="610">
        <v>0</v>
      </c>
      <c r="F11" s="610">
        <v>20</v>
      </c>
      <c r="G11" s="611">
        <v>138</v>
      </c>
      <c r="H11" s="611">
        <v>54</v>
      </c>
      <c r="I11" s="611">
        <v>8</v>
      </c>
      <c r="J11" s="611">
        <v>9</v>
      </c>
      <c r="K11" s="611">
        <v>209</v>
      </c>
      <c r="L11" s="610">
        <v>74</v>
      </c>
      <c r="M11" s="525">
        <v>38</v>
      </c>
      <c r="N11" s="610">
        <v>11</v>
      </c>
      <c r="O11" s="610">
        <v>6</v>
      </c>
      <c r="P11" s="610">
        <v>129</v>
      </c>
      <c r="Q11" s="611">
        <v>229</v>
      </c>
      <c r="R11" s="611">
        <v>94</v>
      </c>
      <c r="S11" s="611">
        <v>20</v>
      </c>
      <c r="T11" s="611">
        <v>15</v>
      </c>
      <c r="U11" s="612">
        <v>358</v>
      </c>
      <c r="V11" s="177"/>
      <c r="W11" s="177"/>
      <c r="X11" s="177"/>
      <c r="Y11" s="177"/>
      <c r="Z11" s="177"/>
      <c r="AA11" s="177"/>
      <c r="AB11" s="177"/>
      <c r="AC11" s="177"/>
      <c r="AD11" s="177"/>
      <c r="AE11" s="177"/>
      <c r="AF11" s="177"/>
      <c r="AG11" s="177"/>
      <c r="AH11" s="177"/>
      <c r="AI11" s="177"/>
      <c r="AJ11" s="177"/>
      <c r="AK11" s="177"/>
      <c r="AL11" s="177"/>
      <c r="AM11" s="177"/>
      <c r="AN11" s="177"/>
      <c r="AO11" s="177"/>
      <c r="AP11" s="177"/>
      <c r="AQ11" s="177"/>
      <c r="AR11" s="177"/>
      <c r="AS11" s="177"/>
      <c r="AT11" s="177"/>
      <c r="AU11" s="177"/>
      <c r="AV11" s="177"/>
      <c r="AW11" s="177"/>
      <c r="AX11" s="177"/>
      <c r="AY11" s="177"/>
      <c r="AZ11" s="177"/>
      <c r="BA11" s="177"/>
      <c r="BB11" s="177"/>
      <c r="BC11" s="177"/>
      <c r="BD11" s="177"/>
    </row>
    <row r="12" spans="1:56" s="144" customFormat="1" ht="19.95" customHeight="1" x14ac:dyDescent="0.25">
      <c r="A12" s="606" t="s">
        <v>170</v>
      </c>
      <c r="B12" s="607">
        <v>0</v>
      </c>
      <c r="C12" s="607" t="s">
        <v>334</v>
      </c>
      <c r="D12" s="607">
        <v>29</v>
      </c>
      <c r="E12" s="607">
        <v>13</v>
      </c>
      <c r="F12" s="607">
        <v>44</v>
      </c>
      <c r="G12" s="607" t="s">
        <v>334</v>
      </c>
      <c r="H12" s="607">
        <v>150</v>
      </c>
      <c r="I12" s="607">
        <v>475</v>
      </c>
      <c r="J12" s="607">
        <v>301</v>
      </c>
      <c r="K12" s="607">
        <v>928</v>
      </c>
      <c r="L12" s="607">
        <v>0</v>
      </c>
      <c r="M12" s="607">
        <v>30</v>
      </c>
      <c r="N12" s="607">
        <v>115</v>
      </c>
      <c r="O12" s="607">
        <v>80</v>
      </c>
      <c r="P12" s="607">
        <v>225</v>
      </c>
      <c r="Q12" s="607" t="s">
        <v>334</v>
      </c>
      <c r="R12" s="607">
        <v>182</v>
      </c>
      <c r="S12" s="607">
        <v>619</v>
      </c>
      <c r="T12" s="607">
        <v>394</v>
      </c>
      <c r="U12" s="608">
        <v>1197</v>
      </c>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78"/>
      <c r="AT12" s="178"/>
      <c r="AU12" s="178"/>
      <c r="AV12" s="178"/>
      <c r="AW12" s="178"/>
      <c r="AX12" s="178"/>
      <c r="AY12" s="178"/>
      <c r="AZ12" s="178"/>
      <c r="BA12" s="178"/>
      <c r="BB12" s="178"/>
      <c r="BC12" s="178"/>
      <c r="BD12" s="178"/>
    </row>
    <row r="13" spans="1:56" s="60" customFormat="1" ht="19.95" customHeight="1" x14ac:dyDescent="0.25">
      <c r="A13" s="609" t="s">
        <v>24</v>
      </c>
      <c r="B13" s="610">
        <v>0</v>
      </c>
      <c r="C13" s="610" t="s">
        <v>334</v>
      </c>
      <c r="D13" s="610">
        <v>19</v>
      </c>
      <c r="E13" s="610">
        <v>13</v>
      </c>
      <c r="F13" s="610">
        <v>34</v>
      </c>
      <c r="G13" s="611" t="s">
        <v>334</v>
      </c>
      <c r="H13" s="611">
        <v>105</v>
      </c>
      <c r="I13" s="611">
        <v>300</v>
      </c>
      <c r="J13" s="611">
        <v>202</v>
      </c>
      <c r="K13" s="611">
        <v>608</v>
      </c>
      <c r="L13" s="610">
        <v>0</v>
      </c>
      <c r="M13" s="525">
        <v>14</v>
      </c>
      <c r="N13" s="610">
        <v>64</v>
      </c>
      <c r="O13" s="610">
        <v>50</v>
      </c>
      <c r="P13" s="610">
        <v>128</v>
      </c>
      <c r="Q13" s="611" t="s">
        <v>334</v>
      </c>
      <c r="R13" s="611">
        <v>121</v>
      </c>
      <c r="S13" s="611">
        <v>383</v>
      </c>
      <c r="T13" s="611">
        <v>265</v>
      </c>
      <c r="U13" s="612">
        <v>770</v>
      </c>
      <c r="V13" s="177"/>
      <c r="W13" s="177"/>
      <c r="X13" s="177"/>
      <c r="Y13" s="177"/>
      <c r="Z13" s="177"/>
      <c r="AA13" s="177"/>
      <c r="AB13" s="177"/>
      <c r="AC13" s="177"/>
      <c r="AD13" s="177"/>
      <c r="AE13" s="177"/>
      <c r="AF13" s="177"/>
      <c r="AG13" s="177"/>
      <c r="AH13" s="177"/>
      <c r="AI13" s="177"/>
      <c r="AJ13" s="177"/>
      <c r="AK13" s="177"/>
      <c r="AL13" s="177"/>
      <c r="AM13" s="177"/>
      <c r="AN13" s="177"/>
      <c r="AO13" s="177"/>
      <c r="AP13" s="177"/>
      <c r="AQ13" s="177"/>
      <c r="AR13" s="177"/>
      <c r="AS13" s="177"/>
      <c r="AT13" s="177"/>
      <c r="AU13" s="177"/>
      <c r="AV13" s="177"/>
      <c r="AW13" s="177"/>
      <c r="AX13" s="177"/>
      <c r="AY13" s="177"/>
      <c r="AZ13" s="177"/>
      <c r="BA13" s="177"/>
      <c r="BB13" s="177"/>
      <c r="BC13" s="177"/>
      <c r="BD13" s="177"/>
    </row>
    <row r="14" spans="1:56" s="60" customFormat="1" ht="19.95" customHeight="1" x14ac:dyDescent="0.25">
      <c r="A14" s="609" t="s">
        <v>25</v>
      </c>
      <c r="B14" s="610">
        <v>0</v>
      </c>
      <c r="C14" s="610">
        <v>0</v>
      </c>
      <c r="D14" s="610">
        <v>10</v>
      </c>
      <c r="E14" s="610">
        <v>0</v>
      </c>
      <c r="F14" s="610">
        <v>10</v>
      </c>
      <c r="G14" s="611" t="s">
        <v>334</v>
      </c>
      <c r="H14" s="611">
        <v>45</v>
      </c>
      <c r="I14" s="611">
        <v>175</v>
      </c>
      <c r="J14" s="611">
        <v>99</v>
      </c>
      <c r="K14" s="611">
        <v>320</v>
      </c>
      <c r="L14" s="610">
        <v>0</v>
      </c>
      <c r="M14" s="525">
        <v>16</v>
      </c>
      <c r="N14" s="610">
        <v>51</v>
      </c>
      <c r="O14" s="610">
        <v>30</v>
      </c>
      <c r="P14" s="610">
        <v>97</v>
      </c>
      <c r="Q14" s="611" t="s">
        <v>334</v>
      </c>
      <c r="R14" s="611">
        <v>61</v>
      </c>
      <c r="S14" s="611">
        <v>236</v>
      </c>
      <c r="T14" s="611">
        <v>129</v>
      </c>
      <c r="U14" s="612">
        <v>427</v>
      </c>
      <c r="V14" s="177"/>
      <c r="W14" s="177"/>
      <c r="X14" s="177"/>
      <c r="Y14" s="177"/>
      <c r="Z14" s="177"/>
      <c r="AA14" s="177"/>
      <c r="AB14" s="177"/>
      <c r="AC14" s="177"/>
      <c r="AD14" s="177"/>
      <c r="AE14" s="177"/>
      <c r="AF14" s="177"/>
      <c r="AG14" s="177"/>
      <c r="AH14" s="177"/>
      <c r="AI14" s="177"/>
      <c r="AJ14" s="177"/>
      <c r="AK14" s="177"/>
      <c r="AL14" s="177"/>
      <c r="AM14" s="177"/>
      <c r="AN14" s="177"/>
      <c r="AO14" s="177"/>
      <c r="AP14" s="177"/>
      <c r="AQ14" s="177"/>
      <c r="AR14" s="177"/>
      <c r="AS14" s="177"/>
      <c r="AT14" s="177"/>
      <c r="AU14" s="177"/>
      <c r="AV14" s="177"/>
      <c r="AW14" s="177"/>
      <c r="AX14" s="177"/>
      <c r="AY14" s="177"/>
      <c r="AZ14" s="177"/>
      <c r="BA14" s="177"/>
      <c r="BB14" s="177"/>
      <c r="BC14" s="177"/>
      <c r="BD14" s="177"/>
    </row>
    <row r="15" spans="1:56" s="60" customFormat="1" ht="19.95" customHeight="1" x14ac:dyDescent="0.25">
      <c r="A15" s="606" t="s">
        <v>151</v>
      </c>
      <c r="B15" s="607" t="s">
        <v>334</v>
      </c>
      <c r="C15" s="607" t="s">
        <v>334</v>
      </c>
      <c r="D15" s="607">
        <v>10</v>
      </c>
      <c r="E15" s="607">
        <v>6</v>
      </c>
      <c r="F15" s="607">
        <v>18</v>
      </c>
      <c r="G15" s="607">
        <v>20</v>
      </c>
      <c r="H15" s="607">
        <v>97</v>
      </c>
      <c r="I15" s="607">
        <v>406</v>
      </c>
      <c r="J15" s="607">
        <v>367</v>
      </c>
      <c r="K15" s="607">
        <v>890</v>
      </c>
      <c r="L15" s="607">
        <v>69</v>
      </c>
      <c r="M15" s="607">
        <v>433</v>
      </c>
      <c r="N15" s="607">
        <v>1790</v>
      </c>
      <c r="O15" s="607">
        <v>1057</v>
      </c>
      <c r="P15" s="607">
        <v>3349</v>
      </c>
      <c r="Q15" s="607">
        <v>90</v>
      </c>
      <c r="R15" s="607">
        <v>531</v>
      </c>
      <c r="S15" s="607">
        <v>2206</v>
      </c>
      <c r="T15" s="607">
        <v>1430</v>
      </c>
      <c r="U15" s="608">
        <v>4257</v>
      </c>
      <c r="V15" s="177"/>
      <c r="W15" s="177"/>
      <c r="X15" s="177"/>
      <c r="Y15" s="177"/>
      <c r="Z15" s="177"/>
      <c r="AA15" s="177"/>
      <c r="AB15" s="177"/>
      <c r="AC15" s="177"/>
      <c r="AD15" s="177"/>
      <c r="AE15" s="177"/>
      <c r="AF15" s="177"/>
      <c r="AG15" s="177"/>
      <c r="AH15" s="177"/>
      <c r="AI15" s="177"/>
      <c r="AJ15" s="177"/>
      <c r="AK15" s="177"/>
      <c r="AL15" s="177"/>
      <c r="AM15" s="177"/>
      <c r="AN15" s="177"/>
      <c r="AO15" s="177"/>
      <c r="AP15" s="177"/>
      <c r="AQ15" s="177"/>
      <c r="AR15" s="177"/>
      <c r="AS15" s="177"/>
      <c r="AT15" s="177"/>
      <c r="AU15" s="177"/>
      <c r="AV15" s="177"/>
      <c r="AW15" s="177"/>
      <c r="AX15" s="177"/>
      <c r="AY15" s="177"/>
      <c r="AZ15" s="177"/>
      <c r="BA15" s="177"/>
      <c r="BB15" s="177"/>
      <c r="BC15" s="177"/>
      <c r="BD15" s="177"/>
    </row>
    <row r="16" spans="1:56" s="60" customFormat="1" ht="19.95" customHeight="1" x14ac:dyDescent="0.25">
      <c r="A16" s="609" t="s">
        <v>27</v>
      </c>
      <c r="B16" s="610">
        <v>0</v>
      </c>
      <c r="C16" s="610">
        <v>0</v>
      </c>
      <c r="D16" s="610">
        <v>0</v>
      </c>
      <c r="E16" s="610">
        <v>0</v>
      </c>
      <c r="F16" s="610">
        <v>0</v>
      </c>
      <c r="G16" s="611">
        <v>9</v>
      </c>
      <c r="H16" s="611">
        <v>12</v>
      </c>
      <c r="I16" s="611">
        <v>53</v>
      </c>
      <c r="J16" s="611">
        <v>16</v>
      </c>
      <c r="K16" s="611">
        <v>90</v>
      </c>
      <c r="L16" s="610">
        <v>5</v>
      </c>
      <c r="M16" s="525">
        <v>54</v>
      </c>
      <c r="N16" s="610">
        <v>201</v>
      </c>
      <c r="O16" s="610">
        <v>29</v>
      </c>
      <c r="P16" s="610">
        <v>289</v>
      </c>
      <c r="Q16" s="611">
        <v>14</v>
      </c>
      <c r="R16" s="611">
        <v>66</v>
      </c>
      <c r="S16" s="611">
        <v>254</v>
      </c>
      <c r="T16" s="611">
        <v>45</v>
      </c>
      <c r="U16" s="612">
        <v>379</v>
      </c>
      <c r="V16" s="177"/>
      <c r="W16" s="177"/>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V16" s="177"/>
      <c r="AW16" s="177"/>
      <c r="AX16" s="177"/>
      <c r="AY16" s="177"/>
      <c r="AZ16" s="177"/>
      <c r="BA16" s="177"/>
      <c r="BB16" s="177"/>
      <c r="BC16" s="177"/>
      <c r="BD16" s="177"/>
    </row>
    <row r="17" spans="1:56" s="60" customFormat="1" ht="19.95" customHeight="1" x14ac:dyDescent="0.25">
      <c r="A17" s="609" t="s">
        <v>28</v>
      </c>
      <c r="B17" s="610">
        <v>0</v>
      </c>
      <c r="C17" s="610">
        <v>0</v>
      </c>
      <c r="D17" s="610">
        <v>0</v>
      </c>
      <c r="E17" s="610">
        <v>0</v>
      </c>
      <c r="F17" s="610">
        <v>0</v>
      </c>
      <c r="G17" s="611" t="s">
        <v>334</v>
      </c>
      <c r="H17" s="611">
        <v>9</v>
      </c>
      <c r="I17" s="611">
        <v>53</v>
      </c>
      <c r="J17" s="611">
        <v>28</v>
      </c>
      <c r="K17" s="611">
        <v>91</v>
      </c>
      <c r="L17" s="610">
        <v>5</v>
      </c>
      <c r="M17" s="525">
        <v>50</v>
      </c>
      <c r="N17" s="610">
        <v>250</v>
      </c>
      <c r="O17" s="610">
        <v>98</v>
      </c>
      <c r="P17" s="610">
        <v>403</v>
      </c>
      <c r="Q17" s="611">
        <v>6</v>
      </c>
      <c r="R17" s="611">
        <v>59</v>
      </c>
      <c r="S17" s="611">
        <v>303</v>
      </c>
      <c r="T17" s="611">
        <v>126</v>
      </c>
      <c r="U17" s="612">
        <v>494</v>
      </c>
      <c r="V17" s="177"/>
      <c r="W17" s="177"/>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V17" s="177"/>
      <c r="AW17" s="177"/>
      <c r="AX17" s="177"/>
      <c r="AY17" s="177"/>
      <c r="AZ17" s="177"/>
      <c r="BA17" s="177"/>
      <c r="BB17" s="177"/>
      <c r="BC17" s="177"/>
      <c r="BD17" s="177"/>
    </row>
    <row r="18" spans="1:56" s="60" customFormat="1" ht="19.95" customHeight="1" x14ac:dyDescent="0.25">
      <c r="A18" s="609" t="s">
        <v>584</v>
      </c>
      <c r="B18" s="610" t="s">
        <v>334</v>
      </c>
      <c r="C18" s="610" t="s">
        <v>334</v>
      </c>
      <c r="D18" s="610">
        <v>10</v>
      </c>
      <c r="E18" s="610">
        <v>6</v>
      </c>
      <c r="F18" s="610">
        <v>18</v>
      </c>
      <c r="G18" s="611">
        <v>10</v>
      </c>
      <c r="H18" s="611">
        <v>76</v>
      </c>
      <c r="I18" s="611">
        <v>300</v>
      </c>
      <c r="J18" s="611">
        <v>323</v>
      </c>
      <c r="K18" s="611">
        <v>709</v>
      </c>
      <c r="L18" s="610">
        <v>59</v>
      </c>
      <c r="M18" s="525">
        <v>329</v>
      </c>
      <c r="N18" s="525">
        <v>1339</v>
      </c>
      <c r="O18" s="610">
        <v>930</v>
      </c>
      <c r="P18" s="525">
        <v>2657</v>
      </c>
      <c r="Q18" s="611">
        <v>70</v>
      </c>
      <c r="R18" s="611">
        <v>406</v>
      </c>
      <c r="S18" s="528">
        <v>1649</v>
      </c>
      <c r="T18" s="528">
        <v>1259</v>
      </c>
      <c r="U18" s="529">
        <v>3384</v>
      </c>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V18" s="177"/>
      <c r="AW18" s="177"/>
      <c r="AX18" s="177"/>
      <c r="AY18" s="177"/>
      <c r="AZ18" s="177"/>
      <c r="BA18" s="177"/>
      <c r="BB18" s="177"/>
      <c r="BC18" s="177"/>
      <c r="BD18" s="177"/>
    </row>
    <row r="19" spans="1:56" s="60" customFormat="1" ht="19.95" customHeight="1" x14ac:dyDescent="0.25">
      <c r="A19" s="606" t="s">
        <v>152</v>
      </c>
      <c r="B19" s="607">
        <v>0</v>
      </c>
      <c r="C19" s="607">
        <v>0</v>
      </c>
      <c r="D19" s="607">
        <v>0</v>
      </c>
      <c r="E19" s="607">
        <v>0</v>
      </c>
      <c r="F19" s="607">
        <v>0</v>
      </c>
      <c r="G19" s="607" t="s">
        <v>334</v>
      </c>
      <c r="H19" s="607">
        <v>24</v>
      </c>
      <c r="I19" s="607">
        <v>73</v>
      </c>
      <c r="J19" s="607">
        <v>107</v>
      </c>
      <c r="K19" s="607">
        <v>206</v>
      </c>
      <c r="L19" s="607">
        <v>27</v>
      </c>
      <c r="M19" s="607">
        <v>190</v>
      </c>
      <c r="N19" s="607">
        <v>925</v>
      </c>
      <c r="O19" s="607">
        <v>892</v>
      </c>
      <c r="P19" s="607">
        <v>2034</v>
      </c>
      <c r="Q19" s="607">
        <v>29</v>
      </c>
      <c r="R19" s="607">
        <v>214</v>
      </c>
      <c r="S19" s="607">
        <v>998</v>
      </c>
      <c r="T19" s="607">
        <v>999</v>
      </c>
      <c r="U19" s="608">
        <v>2240</v>
      </c>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7"/>
      <c r="BA19" s="177"/>
      <c r="BB19" s="177"/>
      <c r="BC19" s="177"/>
      <c r="BD19" s="177"/>
    </row>
    <row r="20" spans="1:56" s="60" customFormat="1" ht="19.95" customHeight="1" x14ac:dyDescent="0.25">
      <c r="A20" s="609" t="s">
        <v>31</v>
      </c>
      <c r="B20" s="610">
        <v>0</v>
      </c>
      <c r="C20" s="610">
        <v>0</v>
      </c>
      <c r="D20" s="610">
        <v>0</v>
      </c>
      <c r="E20" s="610">
        <v>0</v>
      </c>
      <c r="F20" s="610">
        <v>0</v>
      </c>
      <c r="G20" s="611">
        <v>0</v>
      </c>
      <c r="H20" s="611" t="s">
        <v>334</v>
      </c>
      <c r="I20" s="611" t="s">
        <v>334</v>
      </c>
      <c r="J20" s="611">
        <v>0</v>
      </c>
      <c r="K20" s="611">
        <v>6</v>
      </c>
      <c r="L20" s="610" t="s">
        <v>334</v>
      </c>
      <c r="M20" s="525">
        <v>13</v>
      </c>
      <c r="N20" s="610">
        <v>25</v>
      </c>
      <c r="O20" s="610" t="s">
        <v>334</v>
      </c>
      <c r="P20" s="610">
        <v>43</v>
      </c>
      <c r="Q20" s="611" t="s">
        <v>334</v>
      </c>
      <c r="R20" s="611">
        <v>15</v>
      </c>
      <c r="S20" s="611">
        <v>29</v>
      </c>
      <c r="T20" s="611" t="s">
        <v>334</v>
      </c>
      <c r="U20" s="612">
        <v>49</v>
      </c>
      <c r="V20" s="177"/>
      <c r="W20" s="177"/>
      <c r="X20" s="177"/>
      <c r="Y20" s="177"/>
      <c r="Z20" s="177"/>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c r="AW20" s="177"/>
      <c r="AX20" s="177"/>
      <c r="AY20" s="177"/>
      <c r="AZ20" s="177"/>
      <c r="BA20" s="177"/>
      <c r="BB20" s="177"/>
      <c r="BC20" s="177"/>
      <c r="BD20" s="177"/>
    </row>
    <row r="21" spans="1:56" s="60" customFormat="1" ht="19.95" customHeight="1" x14ac:dyDescent="0.25">
      <c r="A21" s="609" t="s">
        <v>32</v>
      </c>
      <c r="B21" s="610">
        <v>0</v>
      </c>
      <c r="C21" s="610">
        <v>0</v>
      </c>
      <c r="D21" s="610">
        <v>0</v>
      </c>
      <c r="E21" s="610">
        <v>0</v>
      </c>
      <c r="F21" s="610">
        <v>0</v>
      </c>
      <c r="G21" s="611" t="s">
        <v>334</v>
      </c>
      <c r="H21" s="611">
        <v>7</v>
      </c>
      <c r="I21" s="611">
        <v>11</v>
      </c>
      <c r="J21" s="611">
        <v>13</v>
      </c>
      <c r="K21" s="611">
        <v>32</v>
      </c>
      <c r="L21" s="610">
        <v>6</v>
      </c>
      <c r="M21" s="525">
        <v>41</v>
      </c>
      <c r="N21" s="610">
        <v>111</v>
      </c>
      <c r="O21" s="610">
        <v>60</v>
      </c>
      <c r="P21" s="610">
        <v>218</v>
      </c>
      <c r="Q21" s="611">
        <v>7</v>
      </c>
      <c r="R21" s="611">
        <v>48</v>
      </c>
      <c r="S21" s="611">
        <v>122</v>
      </c>
      <c r="T21" s="611">
        <v>73</v>
      </c>
      <c r="U21" s="612">
        <v>250</v>
      </c>
      <c r="V21" s="177"/>
      <c r="W21" s="177"/>
      <c r="X21" s="177"/>
      <c r="Y21" s="177"/>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7"/>
      <c r="BA21" s="177"/>
      <c r="BB21" s="177"/>
      <c r="BC21" s="177"/>
      <c r="BD21" s="177"/>
    </row>
    <row r="22" spans="1:56" s="60" customFormat="1" ht="19.95" customHeight="1" x14ac:dyDescent="0.25">
      <c r="A22" s="609" t="s">
        <v>583</v>
      </c>
      <c r="B22" s="610">
        <v>0</v>
      </c>
      <c r="C22" s="610">
        <v>0</v>
      </c>
      <c r="D22" s="610">
        <v>0</v>
      </c>
      <c r="E22" s="610">
        <v>0</v>
      </c>
      <c r="F22" s="610">
        <v>0</v>
      </c>
      <c r="G22" s="611" t="s">
        <v>334</v>
      </c>
      <c r="H22" s="611">
        <v>15</v>
      </c>
      <c r="I22" s="611">
        <v>58</v>
      </c>
      <c r="J22" s="611">
        <v>94</v>
      </c>
      <c r="K22" s="611">
        <v>168</v>
      </c>
      <c r="L22" s="610">
        <v>20</v>
      </c>
      <c r="M22" s="525">
        <v>136</v>
      </c>
      <c r="N22" s="610">
        <v>789</v>
      </c>
      <c r="O22" s="610">
        <v>828</v>
      </c>
      <c r="P22" s="525">
        <v>1773</v>
      </c>
      <c r="Q22" s="611">
        <v>21</v>
      </c>
      <c r="R22" s="611">
        <v>151</v>
      </c>
      <c r="S22" s="611">
        <v>847</v>
      </c>
      <c r="T22" s="611">
        <v>922</v>
      </c>
      <c r="U22" s="529">
        <v>1941</v>
      </c>
      <c r="V22" s="177"/>
      <c r="W22" s="177"/>
      <c r="X22" s="177"/>
      <c r="Y22" s="177"/>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AZ22" s="177"/>
      <c r="BA22" s="177"/>
      <c r="BB22" s="177"/>
      <c r="BC22" s="177"/>
      <c r="BD22" s="177"/>
    </row>
    <row r="23" spans="1:56" s="145" customFormat="1" ht="19.95" customHeight="1" x14ac:dyDescent="0.25">
      <c r="A23" s="606" t="s">
        <v>171</v>
      </c>
      <c r="B23" s="607" t="s">
        <v>334</v>
      </c>
      <c r="C23" s="607">
        <v>0</v>
      </c>
      <c r="D23" s="607">
        <v>0</v>
      </c>
      <c r="E23" s="607" t="s">
        <v>334</v>
      </c>
      <c r="F23" s="607" t="s">
        <v>334</v>
      </c>
      <c r="G23" s="607" t="s">
        <v>334</v>
      </c>
      <c r="H23" s="607">
        <v>42</v>
      </c>
      <c r="I23" s="607">
        <v>83</v>
      </c>
      <c r="J23" s="607">
        <v>98</v>
      </c>
      <c r="K23" s="607">
        <v>225</v>
      </c>
      <c r="L23" s="607">
        <v>41</v>
      </c>
      <c r="M23" s="607">
        <v>224</v>
      </c>
      <c r="N23" s="607">
        <v>471</v>
      </c>
      <c r="O23" s="607">
        <v>262</v>
      </c>
      <c r="P23" s="607">
        <v>998</v>
      </c>
      <c r="Q23" s="607">
        <v>44</v>
      </c>
      <c r="R23" s="607">
        <v>266</v>
      </c>
      <c r="S23" s="607">
        <v>554</v>
      </c>
      <c r="T23" s="607">
        <v>363</v>
      </c>
      <c r="U23" s="608">
        <v>1227</v>
      </c>
      <c r="V23" s="179"/>
      <c r="W23" s="179"/>
      <c r="X23" s="179"/>
      <c r="Y23" s="179"/>
      <c r="Z23" s="179"/>
      <c r="AA23" s="179"/>
      <c r="AB23" s="179"/>
      <c r="AC23" s="179"/>
      <c r="AD23" s="179"/>
      <c r="AE23" s="179"/>
      <c r="AF23" s="179"/>
      <c r="AG23" s="179"/>
      <c r="AH23" s="179"/>
      <c r="AI23" s="179"/>
      <c r="AJ23" s="179"/>
      <c r="AK23" s="179"/>
      <c r="AL23" s="179"/>
      <c r="AM23" s="179"/>
      <c r="AN23" s="179"/>
      <c r="AO23" s="179"/>
      <c r="AP23" s="179"/>
      <c r="AQ23" s="179"/>
      <c r="AR23" s="179"/>
      <c r="AS23" s="179"/>
      <c r="AT23" s="179"/>
      <c r="AU23" s="179"/>
      <c r="AV23" s="179"/>
      <c r="AW23" s="179"/>
      <c r="AX23" s="179"/>
      <c r="AY23" s="179"/>
      <c r="AZ23" s="179"/>
      <c r="BA23" s="179"/>
      <c r="BB23" s="179"/>
      <c r="BC23" s="179"/>
      <c r="BD23" s="179"/>
    </row>
    <row r="24" spans="1:56" s="60" customFormat="1" ht="19.95" customHeight="1" x14ac:dyDescent="0.25">
      <c r="A24" s="609" t="s">
        <v>35</v>
      </c>
      <c r="B24" s="610">
        <v>0</v>
      </c>
      <c r="C24" s="610">
        <v>0</v>
      </c>
      <c r="D24" s="610">
        <v>0</v>
      </c>
      <c r="E24" s="610" t="s">
        <v>334</v>
      </c>
      <c r="F24" s="610" t="s">
        <v>334</v>
      </c>
      <c r="G24" s="611">
        <v>0</v>
      </c>
      <c r="H24" s="611">
        <v>0</v>
      </c>
      <c r="I24" s="611">
        <v>5</v>
      </c>
      <c r="J24" s="611">
        <v>45</v>
      </c>
      <c r="K24" s="611">
        <v>50</v>
      </c>
      <c r="L24" s="610">
        <v>0</v>
      </c>
      <c r="M24" s="525">
        <v>0</v>
      </c>
      <c r="N24" s="610">
        <v>23</v>
      </c>
      <c r="O24" s="610">
        <v>86</v>
      </c>
      <c r="P24" s="610">
        <v>109</v>
      </c>
      <c r="Q24" s="611">
        <v>0</v>
      </c>
      <c r="R24" s="611">
        <v>0</v>
      </c>
      <c r="S24" s="611">
        <v>28</v>
      </c>
      <c r="T24" s="611">
        <v>134</v>
      </c>
      <c r="U24" s="612">
        <v>162</v>
      </c>
      <c r="V24" s="177"/>
      <c r="W24" s="177"/>
      <c r="X24" s="177"/>
      <c r="Y24" s="177"/>
      <c r="Z24" s="177"/>
      <c r="AA24" s="177"/>
      <c r="AB24" s="177"/>
      <c r="AC24" s="177"/>
      <c r="AD24" s="177"/>
      <c r="AE24" s="177"/>
      <c r="AF24" s="177"/>
      <c r="AG24" s="177"/>
      <c r="AH24" s="177"/>
      <c r="AI24" s="177"/>
      <c r="AJ24" s="177"/>
      <c r="AK24" s="177"/>
      <c r="AL24" s="177"/>
      <c r="AM24" s="177"/>
      <c r="AN24" s="177"/>
      <c r="AO24" s="177"/>
      <c r="AP24" s="177"/>
      <c r="AQ24" s="177"/>
      <c r="AR24" s="177"/>
      <c r="AS24" s="177"/>
      <c r="AT24" s="177"/>
      <c r="AU24" s="177"/>
      <c r="AV24" s="177"/>
      <c r="AW24" s="177"/>
      <c r="AX24" s="177"/>
      <c r="AY24" s="177"/>
      <c r="AZ24" s="177"/>
      <c r="BA24" s="177"/>
      <c r="BB24" s="177"/>
      <c r="BC24" s="177"/>
      <c r="BD24" s="177"/>
    </row>
    <row r="25" spans="1:56" s="60" customFormat="1" ht="19.95" customHeight="1" x14ac:dyDescent="0.25">
      <c r="A25" s="609" t="s">
        <v>36</v>
      </c>
      <c r="B25" s="610">
        <v>0</v>
      </c>
      <c r="C25" s="610">
        <v>0</v>
      </c>
      <c r="D25" s="610">
        <v>0</v>
      </c>
      <c r="E25" s="610">
        <v>0</v>
      </c>
      <c r="F25" s="610">
        <v>0</v>
      </c>
      <c r="G25" s="611">
        <v>0</v>
      </c>
      <c r="H25" s="611">
        <v>0</v>
      </c>
      <c r="I25" s="611">
        <v>7</v>
      </c>
      <c r="J25" s="611">
        <v>10</v>
      </c>
      <c r="K25" s="611">
        <v>17</v>
      </c>
      <c r="L25" s="610">
        <v>0</v>
      </c>
      <c r="M25" s="525">
        <v>0</v>
      </c>
      <c r="N25" s="610">
        <v>5</v>
      </c>
      <c r="O25" s="610">
        <v>26</v>
      </c>
      <c r="P25" s="610">
        <v>31</v>
      </c>
      <c r="Q25" s="611">
        <v>0</v>
      </c>
      <c r="R25" s="611">
        <v>0</v>
      </c>
      <c r="S25" s="611">
        <v>12</v>
      </c>
      <c r="T25" s="611">
        <v>36</v>
      </c>
      <c r="U25" s="612">
        <v>48</v>
      </c>
      <c r="V25" s="177"/>
      <c r="W25" s="177"/>
      <c r="X25" s="177"/>
      <c r="Y25" s="177"/>
      <c r="Z25" s="177"/>
      <c r="AA25" s="177"/>
      <c r="AB25" s="177"/>
      <c r="AC25" s="177"/>
      <c r="AD25" s="177"/>
      <c r="AE25" s="177"/>
      <c r="AF25" s="177"/>
      <c r="AG25" s="177"/>
      <c r="AH25" s="177"/>
      <c r="AI25" s="177"/>
      <c r="AJ25" s="177"/>
      <c r="AK25" s="177"/>
      <c r="AL25" s="177"/>
      <c r="AM25" s="177"/>
      <c r="AN25" s="177"/>
      <c r="AO25" s="177"/>
      <c r="AP25" s="177"/>
      <c r="AQ25" s="177"/>
      <c r="AR25" s="177"/>
      <c r="AS25" s="177"/>
      <c r="AT25" s="177"/>
      <c r="AU25" s="177"/>
      <c r="AV25" s="177"/>
      <c r="AW25" s="177"/>
      <c r="AX25" s="177"/>
      <c r="AY25" s="177"/>
      <c r="AZ25" s="177"/>
      <c r="BA25" s="177"/>
      <c r="BB25" s="177"/>
      <c r="BC25" s="177"/>
      <c r="BD25" s="177"/>
    </row>
    <row r="26" spans="1:56" s="60" customFormat="1" ht="19.95" customHeight="1" x14ac:dyDescent="0.25">
      <c r="A26" s="609" t="s">
        <v>37</v>
      </c>
      <c r="B26" s="610">
        <v>0</v>
      </c>
      <c r="C26" s="610">
        <v>0</v>
      </c>
      <c r="D26" s="610">
        <v>0</v>
      </c>
      <c r="E26" s="610">
        <v>0</v>
      </c>
      <c r="F26" s="610">
        <v>0</v>
      </c>
      <c r="G26" s="611">
        <v>0</v>
      </c>
      <c r="H26" s="611">
        <v>6</v>
      </c>
      <c r="I26" s="611">
        <v>19</v>
      </c>
      <c r="J26" s="611">
        <v>26</v>
      </c>
      <c r="K26" s="611">
        <v>51</v>
      </c>
      <c r="L26" s="610">
        <v>0</v>
      </c>
      <c r="M26" s="525">
        <v>9</v>
      </c>
      <c r="N26" s="610">
        <v>41</v>
      </c>
      <c r="O26" s="610">
        <v>53</v>
      </c>
      <c r="P26" s="610">
        <v>103</v>
      </c>
      <c r="Q26" s="611">
        <v>0</v>
      </c>
      <c r="R26" s="611">
        <v>15</v>
      </c>
      <c r="S26" s="611">
        <v>60</v>
      </c>
      <c r="T26" s="611">
        <v>79</v>
      </c>
      <c r="U26" s="612">
        <v>154</v>
      </c>
      <c r="V26" s="177"/>
      <c r="W26" s="177"/>
      <c r="X26" s="177"/>
      <c r="Y26" s="177"/>
      <c r="Z26" s="177"/>
      <c r="AA26" s="177"/>
      <c r="AB26" s="177"/>
      <c r="AC26" s="177"/>
      <c r="AD26" s="177"/>
      <c r="AE26" s="177"/>
      <c r="AF26" s="177"/>
      <c r="AG26" s="177"/>
      <c r="AH26" s="177"/>
      <c r="AI26" s="177"/>
      <c r="AJ26" s="177"/>
      <c r="AK26" s="177"/>
      <c r="AL26" s="177"/>
      <c r="AM26" s="177"/>
      <c r="AN26" s="177"/>
      <c r="AO26" s="177"/>
      <c r="AP26" s="177"/>
      <c r="AQ26" s="177"/>
      <c r="AR26" s="177"/>
      <c r="AS26" s="177"/>
      <c r="AT26" s="177"/>
      <c r="AU26" s="177"/>
      <c r="AV26" s="177"/>
      <c r="AW26" s="177"/>
      <c r="AX26" s="177"/>
      <c r="AY26" s="177"/>
      <c r="AZ26" s="177"/>
      <c r="BA26" s="177"/>
      <c r="BB26" s="177"/>
      <c r="BC26" s="177"/>
      <c r="BD26" s="177"/>
    </row>
    <row r="27" spans="1:56" s="60" customFormat="1" ht="19.95" customHeight="1" x14ac:dyDescent="0.25">
      <c r="A27" s="609" t="s">
        <v>38</v>
      </c>
      <c r="B27" s="610">
        <v>0</v>
      </c>
      <c r="C27" s="610">
        <v>0</v>
      </c>
      <c r="D27" s="610">
        <v>0</v>
      </c>
      <c r="E27" s="610">
        <v>0</v>
      </c>
      <c r="F27" s="610">
        <v>0</v>
      </c>
      <c r="G27" s="611">
        <v>0</v>
      </c>
      <c r="H27" s="611">
        <v>16</v>
      </c>
      <c r="I27" s="611">
        <v>30</v>
      </c>
      <c r="J27" s="611">
        <v>7</v>
      </c>
      <c r="K27" s="611">
        <v>53</v>
      </c>
      <c r="L27" s="610">
        <v>12</v>
      </c>
      <c r="M27" s="525">
        <v>129</v>
      </c>
      <c r="N27" s="610">
        <v>227</v>
      </c>
      <c r="O27" s="610">
        <v>51</v>
      </c>
      <c r="P27" s="610">
        <v>419</v>
      </c>
      <c r="Q27" s="611">
        <v>12</v>
      </c>
      <c r="R27" s="611">
        <v>145</v>
      </c>
      <c r="S27" s="611">
        <v>257</v>
      </c>
      <c r="T27" s="611">
        <v>58</v>
      </c>
      <c r="U27" s="612">
        <v>472</v>
      </c>
      <c r="V27" s="177"/>
      <c r="W27" s="177"/>
      <c r="X27" s="177"/>
      <c r="Y27" s="177"/>
      <c r="Z27" s="177"/>
      <c r="AA27" s="177"/>
      <c r="AB27" s="177"/>
      <c r="AC27" s="177"/>
      <c r="AD27" s="177"/>
      <c r="AE27" s="177"/>
      <c r="AF27" s="177"/>
      <c r="AG27" s="177"/>
      <c r="AH27" s="177"/>
      <c r="AI27" s="177"/>
      <c r="AJ27" s="177"/>
      <c r="AK27" s="177"/>
      <c r="AL27" s="177"/>
      <c r="AM27" s="177"/>
      <c r="AN27" s="177"/>
      <c r="AO27" s="177"/>
      <c r="AP27" s="177"/>
      <c r="AQ27" s="177"/>
      <c r="AR27" s="177"/>
      <c r="AS27" s="177"/>
      <c r="AT27" s="177"/>
      <c r="AU27" s="177"/>
      <c r="AV27" s="177"/>
      <c r="AW27" s="177"/>
      <c r="AX27" s="177"/>
      <c r="AY27" s="177"/>
      <c r="AZ27" s="177"/>
      <c r="BA27" s="177"/>
      <c r="BB27" s="177"/>
      <c r="BC27" s="177"/>
      <c r="BD27" s="177"/>
    </row>
    <row r="28" spans="1:56" s="60" customFormat="1" ht="19.95" customHeight="1" x14ac:dyDescent="0.25">
      <c r="A28" s="609" t="s">
        <v>356</v>
      </c>
      <c r="B28" s="610">
        <v>0</v>
      </c>
      <c r="C28" s="610">
        <v>0</v>
      </c>
      <c r="D28" s="610">
        <v>0</v>
      </c>
      <c r="E28" s="610">
        <v>0</v>
      </c>
      <c r="F28" s="610">
        <v>0</v>
      </c>
      <c r="G28" s="611">
        <v>0</v>
      </c>
      <c r="H28" s="611">
        <v>0</v>
      </c>
      <c r="I28" s="611" t="s">
        <v>334</v>
      </c>
      <c r="J28" s="611" t="s">
        <v>334</v>
      </c>
      <c r="K28" s="611">
        <v>6</v>
      </c>
      <c r="L28" s="610" t="s">
        <v>334</v>
      </c>
      <c r="M28" s="525">
        <v>46</v>
      </c>
      <c r="N28" s="610">
        <v>129</v>
      </c>
      <c r="O28" s="610">
        <v>29</v>
      </c>
      <c r="P28" s="610">
        <v>208</v>
      </c>
      <c r="Q28" s="611" t="s">
        <v>334</v>
      </c>
      <c r="R28" s="611">
        <v>46</v>
      </c>
      <c r="S28" s="611">
        <v>132</v>
      </c>
      <c r="T28" s="611">
        <v>32</v>
      </c>
      <c r="U28" s="612">
        <v>214</v>
      </c>
      <c r="V28" s="177"/>
      <c r="W28" s="177"/>
      <c r="X28" s="177"/>
      <c r="Y28" s="177"/>
      <c r="Z28" s="177"/>
      <c r="AA28" s="177"/>
      <c r="AB28" s="177"/>
      <c r="AC28" s="177"/>
      <c r="AD28" s="177"/>
      <c r="AE28" s="177"/>
      <c r="AF28" s="177"/>
      <c r="AG28" s="177"/>
      <c r="AH28" s="177"/>
      <c r="AI28" s="177"/>
      <c r="AJ28" s="177"/>
      <c r="AK28" s="177"/>
      <c r="AL28" s="177"/>
      <c r="AM28" s="177"/>
      <c r="AN28" s="177"/>
      <c r="AO28" s="177"/>
      <c r="AP28" s="177"/>
      <c r="AQ28" s="177"/>
      <c r="AR28" s="177"/>
      <c r="AS28" s="177"/>
      <c r="AT28" s="177"/>
      <c r="AU28" s="177"/>
      <c r="AV28" s="177"/>
      <c r="AW28" s="177"/>
      <c r="AX28" s="177"/>
      <c r="AY28" s="177"/>
      <c r="AZ28" s="177"/>
      <c r="BA28" s="177"/>
      <c r="BB28" s="177"/>
      <c r="BC28" s="177"/>
      <c r="BD28" s="177"/>
    </row>
    <row r="29" spans="1:56" s="60" customFormat="1" ht="19.95" customHeight="1" x14ac:dyDescent="0.25">
      <c r="A29" s="609" t="s">
        <v>172</v>
      </c>
      <c r="B29" s="610" t="s">
        <v>334</v>
      </c>
      <c r="C29" s="610">
        <v>0</v>
      </c>
      <c r="D29" s="610">
        <v>0</v>
      </c>
      <c r="E29" s="610">
        <v>0</v>
      </c>
      <c r="F29" s="610" t="s">
        <v>334</v>
      </c>
      <c r="G29" s="611" t="s">
        <v>334</v>
      </c>
      <c r="H29" s="611">
        <v>17</v>
      </c>
      <c r="I29" s="611">
        <v>15</v>
      </c>
      <c r="J29" s="611">
        <v>5</v>
      </c>
      <c r="K29" s="611">
        <v>39</v>
      </c>
      <c r="L29" s="610">
        <v>9</v>
      </c>
      <c r="M29" s="525">
        <v>17</v>
      </c>
      <c r="N29" s="610">
        <v>22</v>
      </c>
      <c r="O29" s="610">
        <v>13</v>
      </c>
      <c r="P29" s="610">
        <v>61</v>
      </c>
      <c r="Q29" s="611">
        <v>12</v>
      </c>
      <c r="R29" s="611">
        <v>34</v>
      </c>
      <c r="S29" s="611">
        <v>37</v>
      </c>
      <c r="T29" s="611">
        <v>18</v>
      </c>
      <c r="U29" s="612">
        <v>101</v>
      </c>
      <c r="V29" s="177"/>
      <c r="W29" s="177"/>
      <c r="X29" s="177"/>
      <c r="Y29" s="177"/>
      <c r="Z29" s="177"/>
      <c r="AA29" s="177"/>
      <c r="AB29" s="177"/>
      <c r="AC29" s="177"/>
      <c r="AD29" s="177"/>
      <c r="AE29" s="177"/>
      <c r="AF29" s="177"/>
      <c r="AG29" s="177"/>
      <c r="AH29" s="177"/>
      <c r="AI29" s="177"/>
      <c r="AJ29" s="177"/>
      <c r="AK29" s="177"/>
      <c r="AL29" s="177"/>
      <c r="AM29" s="177"/>
      <c r="AN29" s="177"/>
      <c r="AO29" s="177"/>
      <c r="AP29" s="177"/>
      <c r="AQ29" s="177"/>
      <c r="AR29" s="177"/>
      <c r="AS29" s="177"/>
      <c r="AT29" s="177"/>
      <c r="AU29" s="177"/>
      <c r="AV29" s="177"/>
      <c r="AW29" s="177"/>
      <c r="AX29" s="177"/>
      <c r="AY29" s="177"/>
      <c r="AZ29" s="177"/>
      <c r="BA29" s="177"/>
      <c r="BB29" s="177"/>
      <c r="BC29" s="177"/>
      <c r="BD29" s="177"/>
    </row>
    <row r="30" spans="1:56" s="94" customFormat="1" ht="19.95" customHeight="1" x14ac:dyDescent="0.25">
      <c r="A30" s="609" t="s">
        <v>173</v>
      </c>
      <c r="B30" s="610">
        <v>0</v>
      </c>
      <c r="C30" s="610">
        <v>0</v>
      </c>
      <c r="D30" s="610">
        <v>0</v>
      </c>
      <c r="E30" s="610">
        <v>0</v>
      </c>
      <c r="F30" s="610">
        <v>0</v>
      </c>
      <c r="G30" s="611">
        <v>0</v>
      </c>
      <c r="H30" s="611" t="s">
        <v>334</v>
      </c>
      <c r="I30" s="611" t="s">
        <v>334</v>
      </c>
      <c r="J30" s="611" t="s">
        <v>334</v>
      </c>
      <c r="K30" s="611">
        <v>9</v>
      </c>
      <c r="L30" s="610">
        <v>16</v>
      </c>
      <c r="M30" s="525">
        <v>23</v>
      </c>
      <c r="N30" s="610">
        <v>24</v>
      </c>
      <c r="O30" s="610" t="s">
        <v>334</v>
      </c>
      <c r="P30" s="610">
        <v>67</v>
      </c>
      <c r="Q30" s="611">
        <v>16</v>
      </c>
      <c r="R30" s="611">
        <v>26</v>
      </c>
      <c r="S30" s="611">
        <v>28</v>
      </c>
      <c r="T30" s="611">
        <v>6</v>
      </c>
      <c r="U30" s="612">
        <v>76</v>
      </c>
      <c r="V30" s="180"/>
      <c r="W30" s="180"/>
      <c r="X30" s="180"/>
      <c r="Y30" s="180"/>
      <c r="Z30" s="180"/>
      <c r="AA30" s="180"/>
      <c r="AB30" s="180"/>
      <c r="AC30" s="180"/>
      <c r="AD30" s="180"/>
      <c r="AE30" s="180"/>
      <c r="AF30" s="180"/>
      <c r="AG30" s="180"/>
      <c r="AH30" s="180"/>
      <c r="AI30" s="180"/>
      <c r="AJ30" s="180"/>
      <c r="AK30" s="180"/>
      <c r="AL30" s="180"/>
      <c r="AM30" s="180"/>
      <c r="AN30" s="180"/>
      <c r="AO30" s="180"/>
      <c r="AP30" s="180"/>
      <c r="AQ30" s="180"/>
      <c r="AR30" s="180"/>
      <c r="AS30" s="180"/>
      <c r="AT30" s="180"/>
      <c r="AU30" s="180"/>
      <c r="AV30" s="180"/>
      <c r="AW30" s="180"/>
      <c r="AX30" s="180"/>
      <c r="AY30" s="180"/>
      <c r="AZ30" s="180"/>
      <c r="BA30" s="180"/>
      <c r="BB30" s="180"/>
      <c r="BC30" s="180"/>
      <c r="BD30" s="180"/>
    </row>
    <row r="31" spans="1:56" s="958" customFormat="1" ht="19.95" customHeight="1" x14ac:dyDescent="0.3">
      <c r="A31" s="956" t="s">
        <v>13</v>
      </c>
      <c r="B31" s="613">
        <v>0</v>
      </c>
      <c r="C31" s="613">
        <v>0</v>
      </c>
      <c r="D31" s="613">
        <v>0</v>
      </c>
      <c r="E31" s="613">
        <v>0</v>
      </c>
      <c r="F31" s="613">
        <v>0</v>
      </c>
      <c r="G31" s="613">
        <v>0</v>
      </c>
      <c r="H31" s="955" t="s">
        <v>334</v>
      </c>
      <c r="I31" s="955" t="s">
        <v>334</v>
      </c>
      <c r="J31" s="613">
        <v>0</v>
      </c>
      <c r="K31" s="613">
        <v>8</v>
      </c>
      <c r="L31" s="613">
        <v>0</v>
      </c>
      <c r="M31" s="614">
        <v>0</v>
      </c>
      <c r="N31" s="613">
        <v>0</v>
      </c>
      <c r="O31" s="955" t="s">
        <v>334</v>
      </c>
      <c r="P31" s="955" t="s">
        <v>334</v>
      </c>
      <c r="Q31" s="613">
        <v>0</v>
      </c>
      <c r="R31" s="955" t="s">
        <v>334</v>
      </c>
      <c r="S31" s="955" t="s">
        <v>334</v>
      </c>
      <c r="T31" s="955" t="s">
        <v>334</v>
      </c>
      <c r="U31" s="615">
        <v>9</v>
      </c>
      <c r="V31" s="957"/>
      <c r="W31" s="957"/>
      <c r="X31" s="957"/>
      <c r="Y31" s="957"/>
      <c r="Z31" s="957"/>
      <c r="AA31" s="957"/>
      <c r="AB31" s="957"/>
      <c r="AC31" s="957"/>
      <c r="AD31" s="957"/>
      <c r="AE31" s="957"/>
      <c r="AF31" s="957"/>
      <c r="AG31" s="957"/>
      <c r="AH31" s="957"/>
      <c r="AI31" s="957"/>
      <c r="AJ31" s="957"/>
      <c r="AK31" s="957"/>
      <c r="AL31" s="957"/>
      <c r="AM31" s="957"/>
      <c r="AN31" s="957"/>
      <c r="AO31" s="957"/>
      <c r="AP31" s="957"/>
      <c r="AQ31" s="957"/>
      <c r="AR31" s="957"/>
      <c r="AS31" s="957"/>
      <c r="AT31" s="957"/>
      <c r="AU31" s="957"/>
      <c r="AV31" s="957"/>
      <c r="AW31" s="957"/>
      <c r="AX31" s="957"/>
      <c r="AY31" s="957"/>
      <c r="AZ31" s="957"/>
      <c r="BA31" s="957"/>
      <c r="BB31" s="957"/>
      <c r="BC31" s="957"/>
      <c r="BD31" s="957"/>
    </row>
    <row r="32" spans="1:56" s="146" customFormat="1" ht="19.95" customHeight="1" x14ac:dyDescent="0.3">
      <c r="A32" s="606" t="s">
        <v>51</v>
      </c>
      <c r="B32" s="613">
        <v>0</v>
      </c>
      <c r="C32" s="613">
        <v>0</v>
      </c>
      <c r="D32" s="613">
        <v>0</v>
      </c>
      <c r="E32" s="613">
        <v>0</v>
      </c>
      <c r="F32" s="613">
        <v>0</v>
      </c>
      <c r="G32" s="613">
        <v>0</v>
      </c>
      <c r="H32" s="955" t="s">
        <v>334</v>
      </c>
      <c r="I32" s="955" t="s">
        <v>334</v>
      </c>
      <c r="J32" s="613">
        <v>0</v>
      </c>
      <c r="K32" s="613">
        <v>5</v>
      </c>
      <c r="L32" s="955" t="s">
        <v>334</v>
      </c>
      <c r="M32" s="614">
        <v>9</v>
      </c>
      <c r="N32" s="613">
        <v>5</v>
      </c>
      <c r="O32" s="613">
        <v>0</v>
      </c>
      <c r="P32" s="613">
        <v>16</v>
      </c>
      <c r="Q32" s="955" t="s">
        <v>334</v>
      </c>
      <c r="R32" s="613">
        <v>11</v>
      </c>
      <c r="S32" s="613">
        <v>8</v>
      </c>
      <c r="T32" s="613">
        <v>0</v>
      </c>
      <c r="U32" s="615">
        <v>21</v>
      </c>
      <c r="V32" s="181"/>
      <c r="W32" s="181"/>
      <c r="X32" s="181"/>
      <c r="Y32" s="181"/>
      <c r="Z32" s="181"/>
      <c r="AA32" s="181"/>
      <c r="AB32" s="181"/>
      <c r="AC32" s="181"/>
      <c r="AD32" s="181"/>
      <c r="AE32" s="181"/>
      <c r="AF32" s="181"/>
      <c r="AG32" s="181"/>
      <c r="AH32" s="181"/>
      <c r="AI32" s="181"/>
      <c r="AJ32" s="181"/>
      <c r="AK32" s="181"/>
      <c r="AL32" s="181"/>
      <c r="AM32" s="181"/>
      <c r="AN32" s="181"/>
      <c r="AO32" s="181"/>
      <c r="AP32" s="181"/>
      <c r="AQ32" s="181"/>
      <c r="AR32" s="181"/>
      <c r="AS32" s="181"/>
      <c r="AT32" s="181"/>
      <c r="AU32" s="181"/>
      <c r="AV32" s="181"/>
      <c r="AW32" s="181"/>
      <c r="AX32" s="181"/>
      <c r="AY32" s="181"/>
      <c r="AZ32" s="181"/>
      <c r="BA32" s="181"/>
      <c r="BB32" s="181"/>
      <c r="BC32" s="181"/>
      <c r="BD32" s="181"/>
    </row>
    <row r="33" spans="1:56" s="147" customFormat="1" ht="25.05" customHeight="1" x14ac:dyDescent="0.25">
      <c r="A33" s="616" t="s">
        <v>4</v>
      </c>
      <c r="B33" s="617">
        <v>2328</v>
      </c>
      <c r="C33" s="617">
        <v>58</v>
      </c>
      <c r="D33" s="617">
        <v>81</v>
      </c>
      <c r="E33" s="617">
        <v>42</v>
      </c>
      <c r="F33" s="617">
        <v>2509</v>
      </c>
      <c r="G33" s="617">
        <v>3437</v>
      </c>
      <c r="H33" s="617">
        <v>2074</v>
      </c>
      <c r="I33" s="617">
        <v>2288</v>
      </c>
      <c r="J33" s="617">
        <v>1181</v>
      </c>
      <c r="K33" s="617">
        <v>9130</v>
      </c>
      <c r="L33" s="617">
        <v>4471</v>
      </c>
      <c r="M33" s="617">
        <v>3975</v>
      </c>
      <c r="N33" s="617">
        <v>5325</v>
      </c>
      <c r="O33" s="617">
        <v>2698</v>
      </c>
      <c r="P33" s="617">
        <v>16469</v>
      </c>
      <c r="Q33" s="617">
        <v>10236</v>
      </c>
      <c r="R33" s="617">
        <v>6257</v>
      </c>
      <c r="S33" s="617">
        <v>7694</v>
      </c>
      <c r="T33" s="617">
        <v>3921</v>
      </c>
      <c r="U33" s="618">
        <v>28108</v>
      </c>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c r="AW33" s="182"/>
      <c r="AX33" s="182"/>
      <c r="AY33" s="182"/>
      <c r="AZ33" s="182"/>
      <c r="BA33" s="182"/>
      <c r="BB33" s="182"/>
      <c r="BC33" s="182"/>
      <c r="BD33" s="182"/>
    </row>
    <row r="34" spans="1:56" s="60" customFormat="1" ht="25.05" customHeight="1" thickBot="1" x14ac:dyDescent="0.3">
      <c r="A34" s="619" t="s">
        <v>263</v>
      </c>
      <c r="B34" s="619"/>
      <c r="C34" s="619"/>
      <c r="D34" s="619"/>
      <c r="E34" s="619"/>
      <c r="F34" s="619"/>
      <c r="G34" s="619"/>
      <c r="H34" s="619"/>
      <c r="I34" s="619"/>
      <c r="J34" s="619"/>
      <c r="K34" s="619"/>
      <c r="L34" s="619"/>
      <c r="M34" s="619"/>
      <c r="N34" s="619"/>
      <c r="O34" s="593"/>
      <c r="P34" s="593"/>
      <c r="Q34" s="593"/>
      <c r="R34" s="593"/>
      <c r="S34" s="593"/>
      <c r="T34" s="593"/>
      <c r="U34" s="594"/>
      <c r="V34" s="177"/>
      <c r="W34" s="177"/>
      <c r="X34" s="177"/>
      <c r="Y34" s="177"/>
      <c r="Z34" s="177"/>
      <c r="AA34" s="177"/>
      <c r="AB34" s="177"/>
      <c r="AC34" s="177"/>
      <c r="AD34" s="177"/>
      <c r="AE34" s="177"/>
      <c r="AF34" s="177"/>
      <c r="AG34" s="177"/>
      <c r="AH34" s="177"/>
      <c r="AI34" s="177"/>
      <c r="AJ34" s="177"/>
      <c r="AK34" s="177"/>
      <c r="AL34" s="177"/>
      <c r="AM34" s="177"/>
      <c r="AN34" s="177"/>
      <c r="AO34" s="177"/>
      <c r="AP34" s="177"/>
      <c r="AQ34" s="177"/>
      <c r="AR34" s="177"/>
      <c r="AS34" s="177"/>
      <c r="AT34" s="177"/>
      <c r="AU34" s="177"/>
      <c r="AV34" s="177"/>
      <c r="AW34" s="177"/>
      <c r="AX34" s="177"/>
      <c r="AY34" s="177"/>
      <c r="AZ34" s="177"/>
      <c r="BA34" s="177"/>
      <c r="BB34" s="177"/>
      <c r="BC34" s="177"/>
      <c r="BD34" s="177"/>
    </row>
    <row r="35" spans="1:56" s="60" customFormat="1" ht="15" customHeight="1" thickTop="1" x14ac:dyDescent="0.25">
      <c r="A35" s="620" t="s">
        <v>360</v>
      </c>
      <c r="B35" s="621"/>
      <c r="C35" s="622"/>
      <c r="D35" s="622"/>
      <c r="E35" s="622"/>
      <c r="F35" s="622"/>
      <c r="G35" s="622"/>
      <c r="H35" s="622"/>
      <c r="I35" s="622"/>
      <c r="J35" s="622"/>
      <c r="K35" s="622"/>
      <c r="L35" s="622"/>
      <c r="M35" s="623"/>
      <c r="N35" s="622"/>
      <c r="O35" s="262"/>
      <c r="P35" s="262"/>
      <c r="Q35" s="262"/>
      <c r="R35" s="262"/>
      <c r="S35" s="262"/>
      <c r="T35" s="262"/>
      <c r="U35" s="263"/>
      <c r="V35" s="177"/>
      <c r="W35" s="177"/>
      <c r="X35" s="177"/>
      <c r="Y35" s="177"/>
      <c r="Z35" s="177"/>
      <c r="AA35" s="177"/>
      <c r="AB35" s="177"/>
      <c r="AC35" s="177"/>
      <c r="AD35" s="177"/>
      <c r="AE35" s="177"/>
      <c r="AF35" s="177"/>
      <c r="AG35" s="177"/>
      <c r="AH35" s="177"/>
      <c r="AI35" s="177"/>
      <c r="AJ35" s="177"/>
      <c r="AK35" s="177"/>
      <c r="AL35" s="177"/>
      <c r="AM35" s="177"/>
      <c r="AN35" s="177"/>
      <c r="AO35" s="177"/>
      <c r="AP35" s="177"/>
      <c r="AQ35" s="177"/>
      <c r="AR35" s="177"/>
      <c r="AS35" s="177"/>
      <c r="AT35" s="177"/>
      <c r="AU35" s="177"/>
      <c r="AV35" s="177"/>
      <c r="AW35" s="177"/>
      <c r="AX35" s="177"/>
      <c r="AY35" s="177"/>
      <c r="AZ35" s="177"/>
      <c r="BA35" s="177"/>
      <c r="BB35" s="177"/>
      <c r="BC35" s="177"/>
      <c r="BD35" s="177"/>
    </row>
    <row r="36" spans="1:56" s="183" customFormat="1" ht="24" customHeight="1" x14ac:dyDescent="0.3">
      <c r="B36" s="184"/>
      <c r="C36" s="184"/>
      <c r="D36" s="184"/>
      <c r="E36" s="184"/>
      <c r="F36" s="184"/>
      <c r="G36" s="184"/>
      <c r="H36" s="184"/>
      <c r="I36" s="184"/>
      <c r="J36" s="184"/>
      <c r="K36" s="184"/>
      <c r="L36" s="184"/>
      <c r="M36" s="194"/>
      <c r="N36" s="184"/>
      <c r="O36" s="184"/>
      <c r="P36" s="184"/>
      <c r="Q36" s="184"/>
      <c r="R36" s="184"/>
      <c r="S36" s="184"/>
      <c r="T36" s="184"/>
      <c r="U36" s="184"/>
    </row>
    <row r="37" spans="1:56" s="183" customFormat="1" ht="24" customHeight="1" x14ac:dyDescent="0.3">
      <c r="B37" s="184"/>
      <c r="C37" s="184"/>
      <c r="D37" s="184"/>
      <c r="E37" s="184"/>
      <c r="F37" s="184"/>
      <c r="G37" s="184"/>
      <c r="H37" s="184"/>
      <c r="I37" s="184"/>
      <c r="J37" s="184"/>
      <c r="K37" s="184"/>
      <c r="L37" s="184"/>
      <c r="M37" s="194"/>
      <c r="N37" s="184"/>
      <c r="O37" s="184"/>
      <c r="P37" s="184"/>
      <c r="Q37" s="184"/>
      <c r="R37" s="184"/>
      <c r="S37" s="184"/>
      <c r="T37" s="184"/>
      <c r="U37" s="184"/>
    </row>
    <row r="38" spans="1:56" s="183" customFormat="1" ht="24" customHeight="1" x14ac:dyDescent="0.3">
      <c r="B38" s="184"/>
      <c r="C38" s="184"/>
      <c r="D38" s="184"/>
      <c r="E38" s="184"/>
      <c r="F38" s="184"/>
      <c r="G38" s="184"/>
      <c r="H38" s="184"/>
      <c r="I38" s="184"/>
      <c r="J38" s="184"/>
      <c r="K38" s="184"/>
      <c r="L38" s="184"/>
      <c r="M38" s="194"/>
      <c r="N38" s="184"/>
      <c r="O38" s="184"/>
      <c r="P38" s="184"/>
      <c r="Q38" s="184"/>
      <c r="R38" s="184"/>
      <c r="S38" s="184"/>
      <c r="T38" s="184"/>
      <c r="U38" s="184"/>
    </row>
    <row r="39" spans="1:56" s="183" customFormat="1" ht="24" customHeight="1" x14ac:dyDescent="0.3">
      <c r="B39" s="184"/>
      <c r="C39" s="184"/>
      <c r="D39" s="184"/>
      <c r="E39" s="184"/>
      <c r="F39" s="184"/>
      <c r="G39" s="184"/>
      <c r="H39" s="184"/>
      <c r="I39" s="184"/>
      <c r="J39" s="184"/>
      <c r="K39" s="184"/>
      <c r="L39" s="184"/>
      <c r="M39" s="194"/>
      <c r="N39" s="184"/>
      <c r="O39" s="184"/>
      <c r="P39" s="184"/>
      <c r="Q39" s="184"/>
      <c r="R39" s="184"/>
      <c r="S39" s="184"/>
      <c r="T39" s="184"/>
      <c r="U39" s="184"/>
    </row>
    <row r="40" spans="1:56" s="183" customFormat="1" ht="24" customHeight="1" x14ac:dyDescent="0.3">
      <c r="B40" s="184"/>
      <c r="C40" s="184"/>
      <c r="D40" s="184"/>
      <c r="E40" s="184"/>
      <c r="F40" s="184"/>
      <c r="G40" s="184"/>
      <c r="H40" s="184"/>
      <c r="I40" s="184"/>
      <c r="J40" s="184"/>
      <c r="K40" s="184"/>
      <c r="L40" s="184"/>
      <c r="M40" s="194"/>
      <c r="N40" s="184"/>
      <c r="O40" s="184"/>
      <c r="P40" s="184"/>
      <c r="Q40" s="184"/>
      <c r="R40" s="184"/>
      <c r="S40" s="184"/>
      <c r="T40" s="184"/>
      <c r="U40" s="184"/>
    </row>
    <row r="41" spans="1:56" s="183" customFormat="1" ht="24" customHeight="1" x14ac:dyDescent="0.3">
      <c r="B41" s="184"/>
      <c r="C41" s="184"/>
      <c r="D41" s="184"/>
      <c r="E41" s="184"/>
      <c r="F41" s="184"/>
      <c r="G41" s="184"/>
      <c r="H41" s="184"/>
      <c r="I41" s="184"/>
      <c r="J41" s="184"/>
      <c r="K41" s="184"/>
      <c r="L41" s="184"/>
      <c r="M41" s="194"/>
      <c r="N41" s="184"/>
      <c r="O41" s="184"/>
      <c r="P41" s="184"/>
      <c r="Q41" s="184"/>
      <c r="R41" s="184"/>
      <c r="S41" s="184"/>
      <c r="T41" s="184"/>
      <c r="U41" s="184"/>
    </row>
    <row r="42" spans="1:56" s="183" customFormat="1" ht="24" customHeight="1" x14ac:dyDescent="0.3">
      <c r="B42" s="184"/>
      <c r="C42" s="184"/>
      <c r="D42" s="184"/>
      <c r="E42" s="184"/>
      <c r="F42" s="184"/>
      <c r="G42" s="184"/>
      <c r="H42" s="184"/>
      <c r="I42" s="184"/>
      <c r="J42" s="184"/>
      <c r="K42" s="184"/>
      <c r="L42" s="184"/>
      <c r="M42" s="194"/>
      <c r="N42" s="184"/>
      <c r="O42" s="184"/>
      <c r="P42" s="184"/>
      <c r="Q42" s="184"/>
      <c r="R42" s="184"/>
      <c r="S42" s="184"/>
      <c r="T42" s="184"/>
      <c r="U42" s="184"/>
    </row>
    <row r="43" spans="1:56" s="183" customFormat="1" ht="24" customHeight="1" x14ac:dyDescent="0.3">
      <c r="B43" s="184"/>
      <c r="C43" s="184"/>
      <c r="D43" s="184"/>
      <c r="E43" s="184"/>
      <c r="F43" s="184"/>
      <c r="G43" s="184"/>
      <c r="H43" s="184"/>
      <c r="I43" s="184"/>
      <c r="J43" s="184"/>
      <c r="K43" s="184"/>
      <c r="L43" s="184"/>
      <c r="M43" s="194"/>
      <c r="N43" s="184"/>
      <c r="O43" s="184"/>
      <c r="P43" s="184"/>
      <c r="Q43" s="184"/>
      <c r="R43" s="184"/>
      <c r="S43" s="184"/>
      <c r="T43" s="184"/>
      <c r="U43" s="184"/>
    </row>
    <row r="44" spans="1:56" s="183" customFormat="1" ht="24" customHeight="1" x14ac:dyDescent="0.3">
      <c r="B44" s="184"/>
      <c r="C44" s="184"/>
      <c r="D44" s="184"/>
      <c r="E44" s="184"/>
      <c r="F44" s="184"/>
      <c r="G44" s="184"/>
      <c r="H44" s="184"/>
      <c r="I44" s="184"/>
      <c r="J44" s="184"/>
      <c r="K44" s="184"/>
      <c r="L44" s="184"/>
      <c r="M44" s="194"/>
      <c r="N44" s="184"/>
      <c r="O44" s="184"/>
      <c r="P44" s="184"/>
      <c r="Q44" s="184"/>
      <c r="R44" s="184"/>
      <c r="S44" s="184"/>
      <c r="T44" s="184"/>
      <c r="U44" s="184"/>
    </row>
    <row r="45" spans="1:56" s="183" customFormat="1" ht="24" customHeight="1" x14ac:dyDescent="0.3">
      <c r="B45" s="184"/>
      <c r="C45" s="184"/>
      <c r="D45" s="184"/>
      <c r="E45" s="184"/>
      <c r="F45" s="184"/>
      <c r="G45" s="184"/>
      <c r="H45" s="184"/>
      <c r="I45" s="184"/>
      <c r="J45" s="184"/>
      <c r="K45" s="184"/>
      <c r="L45" s="184"/>
      <c r="M45" s="194"/>
      <c r="N45" s="184"/>
      <c r="O45" s="184"/>
      <c r="P45" s="184"/>
      <c r="Q45" s="184"/>
      <c r="R45" s="184"/>
      <c r="S45" s="184"/>
      <c r="T45" s="184"/>
      <c r="U45" s="184"/>
    </row>
    <row r="46" spans="1:56" s="183" customFormat="1" ht="24" customHeight="1" x14ac:dyDescent="0.3">
      <c r="B46" s="184"/>
      <c r="C46" s="184"/>
      <c r="D46" s="184"/>
      <c r="E46" s="184"/>
      <c r="F46" s="184"/>
      <c r="G46" s="184"/>
      <c r="H46" s="184"/>
      <c r="I46" s="184"/>
      <c r="J46" s="184"/>
      <c r="K46" s="184"/>
      <c r="L46" s="184"/>
      <c r="M46" s="194"/>
      <c r="N46" s="184"/>
      <c r="O46" s="184"/>
      <c r="P46" s="184"/>
      <c r="Q46" s="184"/>
      <c r="R46" s="184"/>
      <c r="S46" s="184"/>
      <c r="T46" s="184"/>
      <c r="U46" s="184"/>
    </row>
    <row r="47" spans="1:56" s="183" customFormat="1" ht="24" customHeight="1" x14ac:dyDescent="0.3">
      <c r="B47" s="184"/>
      <c r="C47" s="184"/>
      <c r="D47" s="184"/>
      <c r="E47" s="184"/>
      <c r="F47" s="184"/>
      <c r="G47" s="184"/>
      <c r="H47" s="184"/>
      <c r="I47" s="184"/>
      <c r="J47" s="184"/>
      <c r="K47" s="184"/>
      <c r="L47" s="184"/>
      <c r="M47" s="194"/>
      <c r="N47" s="184"/>
      <c r="O47" s="184"/>
      <c r="P47" s="184"/>
      <c r="Q47" s="184"/>
      <c r="R47" s="184"/>
      <c r="S47" s="184"/>
      <c r="T47" s="184"/>
      <c r="U47" s="184"/>
    </row>
    <row r="48" spans="1:56" s="183" customFormat="1" ht="24" customHeight="1" x14ac:dyDescent="0.3">
      <c r="B48" s="184"/>
      <c r="C48" s="184"/>
      <c r="D48" s="184"/>
      <c r="E48" s="184"/>
      <c r="F48" s="184"/>
      <c r="G48" s="184"/>
      <c r="H48" s="184"/>
      <c r="I48" s="184"/>
      <c r="J48" s="184"/>
      <c r="K48" s="184"/>
      <c r="L48" s="184"/>
      <c r="M48" s="194"/>
      <c r="N48" s="184"/>
      <c r="O48" s="184"/>
      <c r="P48" s="184"/>
      <c r="Q48" s="184"/>
      <c r="R48" s="184"/>
      <c r="S48" s="184"/>
      <c r="T48" s="184"/>
      <c r="U48" s="184"/>
    </row>
    <row r="49" spans="2:21" s="183" customFormat="1" ht="24" customHeight="1" x14ac:dyDescent="0.3">
      <c r="B49" s="184"/>
      <c r="C49" s="184"/>
      <c r="D49" s="184"/>
      <c r="E49" s="184"/>
      <c r="F49" s="184"/>
      <c r="G49" s="184"/>
      <c r="H49" s="184"/>
      <c r="I49" s="184"/>
      <c r="J49" s="184"/>
      <c r="K49" s="184"/>
      <c r="L49" s="184"/>
      <c r="M49" s="194"/>
      <c r="N49" s="184"/>
      <c r="O49" s="184"/>
      <c r="P49" s="184"/>
      <c r="Q49" s="184"/>
      <c r="R49" s="184"/>
      <c r="S49" s="184"/>
      <c r="T49" s="184"/>
      <c r="U49" s="184"/>
    </row>
    <row r="50" spans="2:21" s="183" customFormat="1" ht="24" customHeight="1" x14ac:dyDescent="0.3">
      <c r="B50" s="184"/>
      <c r="C50" s="184"/>
      <c r="D50" s="184"/>
      <c r="E50" s="184"/>
      <c r="F50" s="184"/>
      <c r="G50" s="184"/>
      <c r="H50" s="184"/>
      <c r="I50" s="184"/>
      <c r="J50" s="184"/>
      <c r="K50" s="184"/>
      <c r="L50" s="184"/>
      <c r="M50" s="194"/>
      <c r="N50" s="184"/>
      <c r="O50" s="184"/>
      <c r="P50" s="184"/>
      <c r="Q50" s="184"/>
      <c r="R50" s="184"/>
      <c r="S50" s="184"/>
      <c r="T50" s="184"/>
      <c r="U50" s="184"/>
    </row>
    <row r="51" spans="2:21" s="183" customFormat="1" ht="24" customHeight="1" x14ac:dyDescent="0.3">
      <c r="B51" s="184"/>
      <c r="C51" s="184"/>
      <c r="D51" s="184"/>
      <c r="E51" s="184"/>
      <c r="F51" s="184"/>
      <c r="G51" s="184"/>
      <c r="H51" s="184"/>
      <c r="I51" s="184"/>
      <c r="J51" s="184"/>
      <c r="K51" s="184"/>
      <c r="L51" s="184"/>
      <c r="M51" s="194"/>
      <c r="N51" s="184"/>
      <c r="O51" s="184"/>
      <c r="P51" s="184"/>
      <c r="Q51" s="184"/>
      <c r="R51" s="184"/>
      <c r="S51" s="184"/>
      <c r="T51" s="184"/>
      <c r="U51" s="184"/>
    </row>
    <row r="52" spans="2:21" s="183" customFormat="1" ht="24" customHeight="1" x14ac:dyDescent="0.3">
      <c r="B52" s="184"/>
      <c r="C52" s="184"/>
      <c r="D52" s="184"/>
      <c r="E52" s="184"/>
      <c r="F52" s="184"/>
      <c r="G52" s="184"/>
      <c r="H52" s="184"/>
      <c r="I52" s="184"/>
      <c r="J52" s="184"/>
      <c r="K52" s="184"/>
      <c r="L52" s="184"/>
      <c r="M52" s="194"/>
      <c r="N52" s="184"/>
      <c r="O52" s="184"/>
      <c r="P52" s="184"/>
      <c r="Q52" s="184"/>
      <c r="R52" s="184"/>
      <c r="S52" s="184"/>
      <c r="T52" s="184"/>
      <c r="U52" s="184"/>
    </row>
    <row r="53" spans="2:21" s="183" customFormat="1" ht="24" customHeight="1" x14ac:dyDescent="0.3">
      <c r="B53" s="184"/>
      <c r="C53" s="184"/>
      <c r="D53" s="184"/>
      <c r="E53" s="184"/>
      <c r="F53" s="184"/>
      <c r="G53" s="184"/>
      <c r="H53" s="184"/>
      <c r="I53" s="184"/>
      <c r="J53" s="184"/>
      <c r="K53" s="184"/>
      <c r="L53" s="184"/>
      <c r="M53" s="194"/>
      <c r="N53" s="184"/>
      <c r="O53" s="184"/>
      <c r="P53" s="184"/>
      <c r="Q53" s="184"/>
      <c r="R53" s="184"/>
      <c r="S53" s="184"/>
      <c r="T53" s="184"/>
      <c r="U53" s="184"/>
    </row>
    <row r="54" spans="2:21" s="183" customFormat="1" ht="24" customHeight="1" x14ac:dyDescent="0.3">
      <c r="B54" s="184"/>
      <c r="C54" s="184"/>
      <c r="D54" s="184"/>
      <c r="E54" s="184"/>
      <c r="F54" s="184"/>
      <c r="G54" s="184"/>
      <c r="H54" s="184"/>
      <c r="I54" s="184"/>
      <c r="J54" s="184"/>
      <c r="K54" s="184"/>
      <c r="L54" s="184"/>
      <c r="M54" s="194"/>
      <c r="N54" s="184"/>
      <c r="O54" s="184"/>
      <c r="P54" s="184"/>
      <c r="Q54" s="184"/>
      <c r="R54" s="184"/>
      <c r="S54" s="184"/>
      <c r="T54" s="184"/>
      <c r="U54" s="184"/>
    </row>
    <row r="55" spans="2:21" s="183" customFormat="1" ht="24" customHeight="1" x14ac:dyDescent="0.3">
      <c r="B55" s="184"/>
      <c r="C55" s="184"/>
      <c r="D55" s="184"/>
      <c r="E55" s="184"/>
      <c r="F55" s="184"/>
      <c r="G55" s="184"/>
      <c r="H55" s="184"/>
      <c r="I55" s="184"/>
      <c r="J55" s="184"/>
      <c r="K55" s="184"/>
      <c r="L55" s="184"/>
      <c r="M55" s="194"/>
      <c r="N55" s="184"/>
      <c r="O55" s="184"/>
      <c r="P55" s="184"/>
      <c r="Q55" s="184"/>
      <c r="R55" s="184"/>
      <c r="S55" s="184"/>
      <c r="T55" s="184"/>
      <c r="U55" s="184"/>
    </row>
    <row r="56" spans="2:21" s="183" customFormat="1" ht="24" customHeight="1" x14ac:dyDescent="0.3">
      <c r="B56" s="184"/>
      <c r="C56" s="184"/>
      <c r="D56" s="184"/>
      <c r="E56" s="184"/>
      <c r="F56" s="184"/>
      <c r="G56" s="184"/>
      <c r="H56" s="184"/>
      <c r="I56" s="184"/>
      <c r="J56" s="184"/>
      <c r="K56" s="184"/>
      <c r="L56" s="184"/>
      <c r="M56" s="194"/>
      <c r="N56" s="184"/>
      <c r="O56" s="184"/>
      <c r="P56" s="184"/>
      <c r="Q56" s="184"/>
      <c r="R56" s="184"/>
      <c r="S56" s="184"/>
      <c r="T56" s="184"/>
      <c r="U56" s="184"/>
    </row>
    <row r="57" spans="2:21" s="183" customFormat="1" ht="24" customHeight="1" x14ac:dyDescent="0.3">
      <c r="B57" s="184"/>
      <c r="C57" s="184"/>
      <c r="D57" s="184"/>
      <c r="E57" s="184"/>
      <c r="F57" s="184"/>
      <c r="G57" s="184"/>
      <c r="H57" s="184"/>
      <c r="I57" s="184"/>
      <c r="J57" s="184"/>
      <c r="K57" s="184"/>
      <c r="L57" s="184"/>
      <c r="M57" s="194"/>
      <c r="N57" s="184"/>
      <c r="O57" s="184"/>
      <c r="P57" s="184"/>
      <c r="Q57" s="184"/>
      <c r="R57" s="184"/>
      <c r="S57" s="184"/>
      <c r="T57" s="184"/>
      <c r="U57" s="184"/>
    </row>
    <row r="58" spans="2:21" s="183" customFormat="1" ht="24" customHeight="1" x14ac:dyDescent="0.3">
      <c r="B58" s="184"/>
      <c r="C58" s="184"/>
      <c r="D58" s="184"/>
      <c r="E58" s="184"/>
      <c r="F58" s="184"/>
      <c r="G58" s="184"/>
      <c r="H58" s="184"/>
      <c r="I58" s="184"/>
      <c r="J58" s="184"/>
      <c r="K58" s="184"/>
      <c r="L58" s="184"/>
      <c r="M58" s="194"/>
      <c r="N58" s="184"/>
      <c r="O58" s="184"/>
      <c r="P58" s="184"/>
      <c r="Q58" s="184"/>
      <c r="R58" s="184"/>
      <c r="S58" s="184"/>
      <c r="T58" s="184"/>
      <c r="U58" s="184"/>
    </row>
    <row r="59" spans="2:21" s="183" customFormat="1" ht="24" customHeight="1" x14ac:dyDescent="0.3">
      <c r="B59" s="184"/>
      <c r="C59" s="184"/>
      <c r="D59" s="184"/>
      <c r="E59" s="184"/>
      <c r="F59" s="184"/>
      <c r="G59" s="184"/>
      <c r="H59" s="184"/>
      <c r="I59" s="184"/>
      <c r="J59" s="184"/>
      <c r="K59" s="184"/>
      <c r="L59" s="184"/>
      <c r="M59" s="194"/>
      <c r="N59" s="184"/>
      <c r="O59" s="184"/>
      <c r="P59" s="184"/>
      <c r="Q59" s="184"/>
      <c r="R59" s="184"/>
      <c r="S59" s="184"/>
      <c r="T59" s="184"/>
      <c r="U59" s="184"/>
    </row>
    <row r="60" spans="2:21" s="183" customFormat="1" ht="24" customHeight="1" x14ac:dyDescent="0.3">
      <c r="B60" s="184"/>
      <c r="C60" s="184"/>
      <c r="D60" s="184"/>
      <c r="E60" s="184"/>
      <c r="F60" s="184"/>
      <c r="G60" s="184"/>
      <c r="H60" s="184"/>
      <c r="I60" s="184"/>
      <c r="J60" s="184"/>
      <c r="K60" s="184"/>
      <c r="L60" s="184"/>
      <c r="M60" s="194"/>
      <c r="N60" s="184"/>
      <c r="O60" s="184"/>
      <c r="P60" s="184"/>
      <c r="Q60" s="184"/>
      <c r="R60" s="184"/>
      <c r="S60" s="184"/>
      <c r="T60" s="184"/>
      <c r="U60" s="184"/>
    </row>
    <row r="61" spans="2:21" s="183" customFormat="1" ht="24" customHeight="1" x14ac:dyDescent="0.3">
      <c r="B61" s="184"/>
      <c r="C61" s="184"/>
      <c r="D61" s="184"/>
      <c r="E61" s="184"/>
      <c r="F61" s="184"/>
      <c r="G61" s="184"/>
      <c r="H61" s="184"/>
      <c r="I61" s="184"/>
      <c r="J61" s="184"/>
      <c r="K61" s="184"/>
      <c r="L61" s="184"/>
      <c r="M61" s="194"/>
      <c r="N61" s="184"/>
      <c r="O61" s="184"/>
      <c r="P61" s="184"/>
      <c r="Q61" s="184"/>
      <c r="R61" s="184"/>
      <c r="S61" s="184"/>
      <c r="T61" s="184"/>
      <c r="U61" s="184"/>
    </row>
    <row r="62" spans="2:21" s="183" customFormat="1" ht="24" customHeight="1" x14ac:dyDescent="0.3">
      <c r="B62" s="184"/>
      <c r="C62" s="184"/>
      <c r="D62" s="184"/>
      <c r="E62" s="184"/>
      <c r="F62" s="184"/>
      <c r="G62" s="184"/>
      <c r="H62" s="184"/>
      <c r="I62" s="184"/>
      <c r="J62" s="184"/>
      <c r="K62" s="184"/>
      <c r="L62" s="184"/>
      <c r="M62" s="194"/>
      <c r="N62" s="184"/>
      <c r="O62" s="184"/>
      <c r="P62" s="184"/>
      <c r="Q62" s="184"/>
      <c r="R62" s="184"/>
      <c r="S62" s="184"/>
      <c r="T62" s="184"/>
      <c r="U62" s="184"/>
    </row>
    <row r="63" spans="2:21" s="183" customFormat="1" ht="24" customHeight="1" x14ac:dyDescent="0.3">
      <c r="B63" s="184"/>
      <c r="C63" s="184"/>
      <c r="D63" s="184"/>
      <c r="E63" s="184"/>
      <c r="F63" s="184"/>
      <c r="G63" s="184"/>
      <c r="H63" s="184"/>
      <c r="I63" s="184"/>
      <c r="J63" s="184"/>
      <c r="K63" s="184"/>
      <c r="L63" s="184"/>
      <c r="M63" s="194"/>
      <c r="N63" s="184"/>
      <c r="O63" s="184"/>
      <c r="P63" s="184"/>
      <c r="Q63" s="184"/>
      <c r="R63" s="184"/>
      <c r="S63" s="184"/>
      <c r="T63" s="184"/>
      <c r="U63" s="184"/>
    </row>
    <row r="64" spans="2:21" s="183" customFormat="1" ht="24" customHeight="1" x14ac:dyDescent="0.3">
      <c r="B64" s="184"/>
      <c r="C64" s="184"/>
      <c r="D64" s="184"/>
      <c r="E64" s="184"/>
      <c r="F64" s="184"/>
      <c r="G64" s="184"/>
      <c r="H64" s="184"/>
      <c r="I64" s="184"/>
      <c r="J64" s="184"/>
      <c r="K64" s="184"/>
      <c r="L64" s="184"/>
      <c r="M64" s="194"/>
      <c r="N64" s="184"/>
      <c r="O64" s="184"/>
      <c r="P64" s="184"/>
      <c r="Q64" s="184"/>
      <c r="R64" s="184"/>
      <c r="S64" s="184"/>
      <c r="T64" s="184"/>
      <c r="U64" s="184"/>
    </row>
    <row r="65" spans="2:21" s="183" customFormat="1" ht="24" customHeight="1" x14ac:dyDescent="0.3">
      <c r="B65" s="184"/>
      <c r="C65" s="184"/>
      <c r="D65" s="184"/>
      <c r="E65" s="184"/>
      <c r="F65" s="184"/>
      <c r="G65" s="184"/>
      <c r="H65" s="184"/>
      <c r="I65" s="184"/>
      <c r="J65" s="184"/>
      <c r="K65" s="184"/>
      <c r="L65" s="184"/>
      <c r="M65" s="194"/>
      <c r="N65" s="184"/>
      <c r="O65" s="184"/>
      <c r="P65" s="184"/>
      <c r="Q65" s="184"/>
      <c r="R65" s="184"/>
      <c r="S65" s="184"/>
      <c r="T65" s="184"/>
      <c r="U65" s="184"/>
    </row>
    <row r="66" spans="2:21" s="183" customFormat="1" ht="24" customHeight="1" x14ac:dyDescent="0.3">
      <c r="B66" s="184"/>
      <c r="C66" s="184"/>
      <c r="D66" s="184"/>
      <c r="E66" s="184"/>
      <c r="F66" s="184"/>
      <c r="G66" s="184"/>
      <c r="H66" s="184"/>
      <c r="I66" s="184"/>
      <c r="J66" s="184"/>
      <c r="K66" s="184"/>
      <c r="L66" s="184"/>
      <c r="M66" s="194"/>
      <c r="N66" s="184"/>
      <c r="O66" s="184"/>
      <c r="P66" s="184"/>
      <c r="Q66" s="184"/>
      <c r="R66" s="184"/>
      <c r="S66" s="184"/>
      <c r="T66" s="184"/>
      <c r="U66" s="184"/>
    </row>
    <row r="67" spans="2:21" s="183" customFormat="1" ht="24" customHeight="1" x14ac:dyDescent="0.3">
      <c r="B67" s="184"/>
      <c r="C67" s="184"/>
      <c r="D67" s="184"/>
      <c r="E67" s="184"/>
      <c r="F67" s="184"/>
      <c r="G67" s="184"/>
      <c r="H67" s="184"/>
      <c r="I67" s="184"/>
      <c r="J67" s="184"/>
      <c r="K67" s="184"/>
      <c r="L67" s="184"/>
      <c r="M67" s="194"/>
      <c r="N67" s="184"/>
      <c r="O67" s="184"/>
      <c r="P67" s="184"/>
      <c r="Q67" s="184"/>
      <c r="R67" s="184"/>
      <c r="S67" s="184"/>
      <c r="T67" s="184"/>
      <c r="U67" s="184"/>
    </row>
    <row r="68" spans="2:21" s="183" customFormat="1" ht="24" customHeight="1" x14ac:dyDescent="0.3">
      <c r="B68" s="184"/>
      <c r="C68" s="184"/>
      <c r="D68" s="184"/>
      <c r="E68" s="184"/>
      <c r="F68" s="184"/>
      <c r="G68" s="184"/>
      <c r="H68" s="184"/>
      <c r="I68" s="184"/>
      <c r="J68" s="184"/>
      <c r="K68" s="184"/>
      <c r="L68" s="184"/>
      <c r="M68" s="194"/>
      <c r="N68" s="184"/>
      <c r="O68" s="184"/>
      <c r="P68" s="184"/>
      <c r="Q68" s="184"/>
      <c r="R68" s="184"/>
      <c r="S68" s="184"/>
      <c r="T68" s="184"/>
      <c r="U68" s="184"/>
    </row>
    <row r="69" spans="2:21" s="183" customFormat="1" ht="24" customHeight="1" x14ac:dyDescent="0.3">
      <c r="B69" s="184"/>
      <c r="C69" s="184"/>
      <c r="D69" s="184"/>
      <c r="E69" s="184"/>
      <c r="F69" s="184"/>
      <c r="G69" s="184"/>
      <c r="H69" s="184"/>
      <c r="I69" s="184"/>
      <c r="J69" s="184"/>
      <c r="K69" s="184"/>
      <c r="L69" s="184"/>
      <c r="M69" s="194"/>
      <c r="N69" s="184"/>
      <c r="O69" s="184"/>
      <c r="P69" s="184"/>
      <c r="Q69" s="184"/>
      <c r="R69" s="184"/>
      <c r="S69" s="184"/>
      <c r="T69" s="184"/>
      <c r="U69" s="184"/>
    </row>
    <row r="70" spans="2:21" s="183" customFormat="1" ht="24" customHeight="1" x14ac:dyDescent="0.3">
      <c r="B70" s="184"/>
      <c r="C70" s="184"/>
      <c r="D70" s="184"/>
      <c r="E70" s="184"/>
      <c r="F70" s="184"/>
      <c r="G70" s="184"/>
      <c r="H70" s="184"/>
      <c r="I70" s="184"/>
      <c r="J70" s="184"/>
      <c r="K70" s="184"/>
      <c r="L70" s="184"/>
      <c r="M70" s="194"/>
      <c r="N70" s="184"/>
      <c r="O70" s="184"/>
      <c r="P70" s="184"/>
      <c r="Q70" s="184"/>
      <c r="R70" s="184"/>
      <c r="S70" s="184"/>
      <c r="T70" s="184"/>
      <c r="U70" s="184"/>
    </row>
    <row r="71" spans="2:21" s="183" customFormat="1" ht="24" customHeight="1" x14ac:dyDescent="0.3">
      <c r="B71" s="184"/>
      <c r="C71" s="184"/>
      <c r="D71" s="184"/>
      <c r="E71" s="184"/>
      <c r="F71" s="184"/>
      <c r="G71" s="184"/>
      <c r="H71" s="184"/>
      <c r="I71" s="184"/>
      <c r="J71" s="184"/>
      <c r="K71" s="184"/>
      <c r="L71" s="184"/>
      <c r="M71" s="194"/>
      <c r="N71" s="184"/>
      <c r="O71" s="184"/>
      <c r="P71" s="184"/>
      <c r="Q71" s="184"/>
      <c r="R71" s="184"/>
      <c r="S71" s="184"/>
      <c r="T71" s="184"/>
      <c r="U71" s="184"/>
    </row>
    <row r="72" spans="2:21" s="183" customFormat="1" ht="24" customHeight="1" x14ac:dyDescent="0.3">
      <c r="B72" s="184"/>
      <c r="C72" s="184"/>
      <c r="D72" s="184"/>
      <c r="E72" s="184"/>
      <c r="F72" s="184"/>
      <c r="G72" s="184"/>
      <c r="H72" s="184"/>
      <c r="I72" s="184"/>
      <c r="J72" s="184"/>
      <c r="K72" s="184"/>
      <c r="L72" s="184"/>
      <c r="M72" s="194"/>
      <c r="N72" s="184"/>
      <c r="O72" s="184"/>
      <c r="P72" s="184"/>
      <c r="Q72" s="184"/>
      <c r="R72" s="184"/>
      <c r="S72" s="184"/>
      <c r="T72" s="184"/>
      <c r="U72" s="184"/>
    </row>
    <row r="73" spans="2:21" s="183" customFormat="1" ht="24" customHeight="1" x14ac:dyDescent="0.3">
      <c r="B73" s="184"/>
      <c r="C73" s="184"/>
      <c r="D73" s="184"/>
      <c r="E73" s="184"/>
      <c r="F73" s="184"/>
      <c r="G73" s="184"/>
      <c r="H73" s="184"/>
      <c r="I73" s="184"/>
      <c r="J73" s="184"/>
      <c r="K73" s="184"/>
      <c r="L73" s="184"/>
      <c r="M73" s="194"/>
      <c r="N73" s="184"/>
      <c r="O73" s="184"/>
      <c r="P73" s="184"/>
      <c r="Q73" s="184"/>
      <c r="R73" s="184"/>
      <c r="S73" s="184"/>
      <c r="T73" s="184"/>
      <c r="U73" s="184"/>
    </row>
    <row r="74" spans="2:21" s="183" customFormat="1" ht="24" customHeight="1" x14ac:dyDescent="0.3">
      <c r="B74" s="184"/>
      <c r="C74" s="184"/>
      <c r="D74" s="184"/>
      <c r="E74" s="184"/>
      <c r="F74" s="184"/>
      <c r="G74" s="184"/>
      <c r="H74" s="184"/>
      <c r="I74" s="184"/>
      <c r="J74" s="184"/>
      <c r="K74" s="184"/>
      <c r="L74" s="184"/>
      <c r="M74" s="194"/>
      <c r="N74" s="184"/>
      <c r="O74" s="184"/>
      <c r="P74" s="184"/>
      <c r="Q74" s="184"/>
      <c r="R74" s="184"/>
      <c r="S74" s="184"/>
      <c r="T74" s="184"/>
      <c r="U74" s="184"/>
    </row>
    <row r="75" spans="2:21" s="183" customFormat="1" ht="24" customHeight="1" x14ac:dyDescent="0.3">
      <c r="B75" s="184"/>
      <c r="C75" s="184"/>
      <c r="D75" s="184"/>
      <c r="E75" s="184"/>
      <c r="F75" s="184"/>
      <c r="G75" s="184"/>
      <c r="H75" s="184"/>
      <c r="I75" s="184"/>
      <c r="J75" s="184"/>
      <c r="K75" s="184"/>
      <c r="L75" s="184"/>
      <c r="M75" s="194"/>
      <c r="N75" s="184"/>
      <c r="O75" s="184"/>
      <c r="P75" s="184"/>
      <c r="Q75" s="184"/>
      <c r="R75" s="184"/>
      <c r="S75" s="184"/>
      <c r="T75" s="184"/>
      <c r="U75" s="184"/>
    </row>
    <row r="76" spans="2:21" s="183" customFormat="1" ht="24" customHeight="1" x14ac:dyDescent="0.3">
      <c r="B76" s="184"/>
      <c r="C76" s="184"/>
      <c r="D76" s="184"/>
      <c r="E76" s="184"/>
      <c r="F76" s="184"/>
      <c r="G76" s="184"/>
      <c r="H76" s="184"/>
      <c r="I76" s="184"/>
      <c r="J76" s="184"/>
      <c r="K76" s="184"/>
      <c r="L76" s="184"/>
      <c r="M76" s="194"/>
      <c r="N76" s="184"/>
      <c r="O76" s="184"/>
      <c r="P76" s="184"/>
      <c r="Q76" s="184"/>
      <c r="R76" s="184"/>
      <c r="S76" s="184"/>
      <c r="T76" s="184"/>
      <c r="U76" s="184"/>
    </row>
    <row r="77" spans="2:21" s="183" customFormat="1" ht="24" customHeight="1" x14ac:dyDescent="0.3">
      <c r="B77" s="184"/>
      <c r="C77" s="184"/>
      <c r="D77" s="184"/>
      <c r="E77" s="184"/>
      <c r="F77" s="184"/>
      <c r="G77" s="184"/>
      <c r="H77" s="184"/>
      <c r="I77" s="184"/>
      <c r="J77" s="184"/>
      <c r="K77" s="184"/>
      <c r="L77" s="184"/>
      <c r="M77" s="194"/>
      <c r="N77" s="184"/>
      <c r="O77" s="184"/>
      <c r="P77" s="184"/>
      <c r="Q77" s="184"/>
      <c r="R77" s="184"/>
      <c r="S77" s="184"/>
      <c r="T77" s="184"/>
      <c r="U77" s="184"/>
    </row>
    <row r="78" spans="2:21" s="183" customFormat="1" ht="24" customHeight="1" x14ac:dyDescent="0.3">
      <c r="B78" s="184"/>
      <c r="C78" s="184"/>
      <c r="D78" s="184"/>
      <c r="E78" s="184"/>
      <c r="F78" s="184"/>
      <c r="G78" s="184"/>
      <c r="H78" s="184"/>
      <c r="I78" s="184"/>
      <c r="J78" s="184"/>
      <c r="K78" s="184"/>
      <c r="L78" s="184"/>
      <c r="M78" s="194"/>
      <c r="N78" s="184"/>
      <c r="O78" s="184"/>
      <c r="P78" s="184"/>
      <c r="Q78" s="184"/>
      <c r="R78" s="184"/>
      <c r="S78" s="184"/>
      <c r="T78" s="184"/>
      <c r="U78" s="184"/>
    </row>
    <row r="79" spans="2:21" s="183" customFormat="1" ht="24" customHeight="1" x14ac:dyDescent="0.3">
      <c r="B79" s="184"/>
      <c r="C79" s="184"/>
      <c r="D79" s="184"/>
      <c r="E79" s="184"/>
      <c r="F79" s="184"/>
      <c r="G79" s="184"/>
      <c r="H79" s="184"/>
      <c r="I79" s="184"/>
      <c r="J79" s="184"/>
      <c r="K79" s="184"/>
      <c r="L79" s="184"/>
      <c r="M79" s="194"/>
      <c r="N79" s="184"/>
      <c r="O79" s="184"/>
      <c r="P79" s="184"/>
      <c r="Q79" s="184"/>
      <c r="R79" s="184"/>
      <c r="S79" s="184"/>
      <c r="T79" s="184"/>
      <c r="U79" s="184"/>
    </row>
    <row r="80" spans="2:21" s="183" customFormat="1" ht="24" customHeight="1" x14ac:dyDescent="0.3">
      <c r="B80" s="184"/>
      <c r="C80" s="184"/>
      <c r="D80" s="184"/>
      <c r="E80" s="184"/>
      <c r="F80" s="184"/>
      <c r="G80" s="184"/>
      <c r="H80" s="184"/>
      <c r="I80" s="184"/>
      <c r="J80" s="184"/>
      <c r="K80" s="184"/>
      <c r="L80" s="184"/>
      <c r="M80" s="194"/>
      <c r="N80" s="184"/>
      <c r="O80" s="184"/>
      <c r="P80" s="184"/>
      <c r="Q80" s="184"/>
      <c r="R80" s="184"/>
      <c r="S80" s="184"/>
      <c r="T80" s="184"/>
      <c r="U80" s="184"/>
    </row>
    <row r="81" spans="2:21" s="183" customFormat="1" ht="24" customHeight="1" x14ac:dyDescent="0.3">
      <c r="B81" s="184"/>
      <c r="C81" s="184"/>
      <c r="D81" s="184"/>
      <c r="E81" s="184"/>
      <c r="F81" s="184"/>
      <c r="G81" s="184"/>
      <c r="H81" s="184"/>
      <c r="I81" s="184"/>
      <c r="J81" s="184"/>
      <c r="K81" s="184"/>
      <c r="L81" s="184"/>
      <c r="M81" s="194"/>
      <c r="N81" s="184"/>
      <c r="O81" s="184"/>
      <c r="P81" s="184"/>
      <c r="Q81" s="184"/>
      <c r="R81" s="184"/>
      <c r="S81" s="184"/>
      <c r="T81" s="184"/>
      <c r="U81" s="184"/>
    </row>
    <row r="82" spans="2:21" s="183" customFormat="1" ht="24" customHeight="1" x14ac:dyDescent="0.3">
      <c r="B82" s="184"/>
      <c r="C82" s="184"/>
      <c r="D82" s="184"/>
      <c r="E82" s="184"/>
      <c r="F82" s="184"/>
      <c r="G82" s="184"/>
      <c r="H82" s="184"/>
      <c r="I82" s="184"/>
      <c r="J82" s="184"/>
      <c r="K82" s="184"/>
      <c r="L82" s="184"/>
      <c r="M82" s="194"/>
      <c r="N82" s="184"/>
      <c r="O82" s="184"/>
      <c r="P82" s="184"/>
      <c r="Q82" s="184"/>
      <c r="R82" s="184"/>
      <c r="S82" s="184"/>
      <c r="T82" s="184"/>
      <c r="U82" s="184"/>
    </row>
    <row r="83" spans="2:21" s="183" customFormat="1" ht="24" customHeight="1" x14ac:dyDescent="0.3">
      <c r="B83" s="184"/>
      <c r="C83" s="184"/>
      <c r="D83" s="184"/>
      <c r="E83" s="184"/>
      <c r="F83" s="184"/>
      <c r="G83" s="184"/>
      <c r="H83" s="184"/>
      <c r="I83" s="184"/>
      <c r="J83" s="184"/>
      <c r="K83" s="184"/>
      <c r="L83" s="184"/>
      <c r="M83" s="194"/>
      <c r="N83" s="184"/>
      <c r="O83" s="184"/>
      <c r="P83" s="184"/>
      <c r="Q83" s="184"/>
      <c r="R83" s="184"/>
      <c r="S83" s="184"/>
      <c r="T83" s="184"/>
      <c r="U83" s="184"/>
    </row>
    <row r="84" spans="2:21" s="183" customFormat="1" ht="24" customHeight="1" x14ac:dyDescent="0.3">
      <c r="B84" s="184"/>
      <c r="C84" s="184"/>
      <c r="D84" s="184"/>
      <c r="E84" s="184"/>
      <c r="F84" s="184"/>
      <c r="G84" s="184"/>
      <c r="H84" s="184"/>
      <c r="I84" s="184"/>
      <c r="J84" s="184"/>
      <c r="K84" s="184"/>
      <c r="L84" s="184"/>
      <c r="M84" s="194"/>
      <c r="N84" s="184"/>
      <c r="O84" s="184"/>
      <c r="P84" s="184"/>
      <c r="Q84" s="184"/>
      <c r="R84" s="184"/>
      <c r="S84" s="184"/>
      <c r="T84" s="184"/>
      <c r="U84" s="184"/>
    </row>
    <row r="85" spans="2:21" s="183" customFormat="1" ht="24" customHeight="1" x14ac:dyDescent="0.3">
      <c r="B85" s="184"/>
      <c r="C85" s="184"/>
      <c r="D85" s="184"/>
      <c r="E85" s="184"/>
      <c r="F85" s="184"/>
      <c r="G85" s="184"/>
      <c r="H85" s="184"/>
      <c r="I85" s="184"/>
      <c r="J85" s="184"/>
      <c r="K85" s="184"/>
      <c r="L85" s="184"/>
      <c r="M85" s="194"/>
      <c r="N85" s="184"/>
      <c r="O85" s="184"/>
      <c r="P85" s="184"/>
      <c r="Q85" s="184"/>
      <c r="R85" s="184"/>
      <c r="S85" s="184"/>
      <c r="T85" s="184"/>
      <c r="U85" s="184"/>
    </row>
    <row r="86" spans="2:21" s="183" customFormat="1" ht="24" customHeight="1" x14ac:dyDescent="0.3">
      <c r="B86" s="184"/>
      <c r="C86" s="184"/>
      <c r="D86" s="184"/>
      <c r="E86" s="184"/>
      <c r="F86" s="184"/>
      <c r="G86" s="184"/>
      <c r="H86" s="184"/>
      <c r="I86" s="184"/>
      <c r="J86" s="184"/>
      <c r="K86" s="184"/>
      <c r="L86" s="184"/>
      <c r="M86" s="194"/>
      <c r="N86" s="184"/>
      <c r="O86" s="184"/>
      <c r="P86" s="184"/>
      <c r="Q86" s="184"/>
      <c r="R86" s="184"/>
      <c r="S86" s="184"/>
      <c r="T86" s="184"/>
      <c r="U86" s="184"/>
    </row>
    <row r="87" spans="2:21" s="183" customFormat="1" ht="24" customHeight="1" x14ac:dyDescent="0.3">
      <c r="B87" s="184"/>
      <c r="C87" s="184"/>
      <c r="D87" s="184"/>
      <c r="E87" s="184"/>
      <c r="F87" s="184"/>
      <c r="G87" s="184"/>
      <c r="H87" s="184"/>
      <c r="I87" s="184"/>
      <c r="J87" s="184"/>
      <c r="K87" s="184"/>
      <c r="L87" s="184"/>
      <c r="M87" s="194"/>
      <c r="N87" s="184"/>
      <c r="O87" s="184"/>
      <c r="P87" s="184"/>
      <c r="Q87" s="184"/>
      <c r="R87" s="184"/>
      <c r="S87" s="184"/>
      <c r="T87" s="184"/>
      <c r="U87" s="184"/>
    </row>
    <row r="88" spans="2:21" s="183" customFormat="1" ht="24" customHeight="1" x14ac:dyDescent="0.3">
      <c r="B88" s="184"/>
      <c r="C88" s="184"/>
      <c r="D88" s="184"/>
      <c r="E88" s="184"/>
      <c r="F88" s="184"/>
      <c r="G88" s="184"/>
      <c r="H88" s="184"/>
      <c r="I88" s="184"/>
      <c r="J88" s="184"/>
      <c r="K88" s="184"/>
      <c r="L88" s="184"/>
      <c r="M88" s="194"/>
      <c r="N88" s="184"/>
      <c r="O88" s="184"/>
      <c r="P88" s="184"/>
      <c r="Q88" s="184"/>
      <c r="R88" s="184"/>
      <c r="S88" s="184"/>
      <c r="T88" s="184"/>
      <c r="U88" s="184"/>
    </row>
    <row r="89" spans="2:21" s="183" customFormat="1" ht="24" customHeight="1" x14ac:dyDescent="0.3">
      <c r="B89" s="184"/>
      <c r="C89" s="184"/>
      <c r="D89" s="184"/>
      <c r="E89" s="184"/>
      <c r="F89" s="184"/>
      <c r="G89" s="184"/>
      <c r="H89" s="184"/>
      <c r="I89" s="184"/>
      <c r="J89" s="184"/>
      <c r="K89" s="184"/>
      <c r="L89" s="184"/>
      <c r="M89" s="194"/>
      <c r="N89" s="184"/>
      <c r="O89" s="184"/>
      <c r="P89" s="184"/>
      <c r="Q89" s="184"/>
      <c r="R89" s="184"/>
      <c r="S89" s="184"/>
      <c r="T89" s="184"/>
      <c r="U89" s="184"/>
    </row>
    <row r="90" spans="2:21" s="183" customFormat="1" ht="24" customHeight="1" x14ac:dyDescent="0.3">
      <c r="B90" s="184"/>
      <c r="C90" s="184"/>
      <c r="D90" s="184"/>
      <c r="E90" s="184"/>
      <c r="F90" s="184"/>
      <c r="G90" s="184"/>
      <c r="H90" s="184"/>
      <c r="I90" s="184"/>
      <c r="J90" s="184"/>
      <c r="K90" s="184"/>
      <c r="L90" s="184"/>
      <c r="M90" s="194"/>
      <c r="N90" s="184"/>
      <c r="O90" s="184"/>
      <c r="P90" s="184"/>
      <c r="Q90" s="184"/>
      <c r="R90" s="184"/>
      <c r="S90" s="184"/>
      <c r="T90" s="184"/>
      <c r="U90" s="184"/>
    </row>
    <row r="91" spans="2:21" s="183" customFormat="1" ht="24" customHeight="1" x14ac:dyDescent="0.3">
      <c r="B91" s="184"/>
      <c r="C91" s="184"/>
      <c r="D91" s="184"/>
      <c r="E91" s="184"/>
      <c r="F91" s="184"/>
      <c r="G91" s="184"/>
      <c r="H91" s="184"/>
      <c r="I91" s="184"/>
      <c r="J91" s="184"/>
      <c r="K91" s="184"/>
      <c r="L91" s="184"/>
      <c r="M91" s="194"/>
      <c r="N91" s="184"/>
      <c r="O91" s="184"/>
      <c r="P91" s="184"/>
      <c r="Q91" s="184"/>
      <c r="R91" s="184"/>
      <c r="S91" s="184"/>
      <c r="T91" s="184"/>
      <c r="U91" s="184"/>
    </row>
    <row r="92" spans="2:21" s="183" customFormat="1" ht="24" customHeight="1" x14ac:dyDescent="0.3">
      <c r="B92" s="184"/>
      <c r="C92" s="184"/>
      <c r="D92" s="184"/>
      <c r="E92" s="184"/>
      <c r="F92" s="184"/>
      <c r="G92" s="184"/>
      <c r="H92" s="184"/>
      <c r="I92" s="184"/>
      <c r="J92" s="184"/>
      <c r="K92" s="184"/>
      <c r="L92" s="184"/>
      <c r="M92" s="194"/>
      <c r="N92" s="184"/>
      <c r="O92" s="184"/>
      <c r="P92" s="184"/>
      <c r="Q92" s="184"/>
      <c r="R92" s="184"/>
      <c r="S92" s="184"/>
      <c r="T92" s="184"/>
      <c r="U92" s="184"/>
    </row>
    <row r="93" spans="2:21" s="183" customFormat="1" ht="24" customHeight="1" x14ac:dyDescent="0.3">
      <c r="B93" s="184"/>
      <c r="C93" s="184"/>
      <c r="D93" s="184"/>
      <c r="E93" s="184"/>
      <c r="F93" s="184"/>
      <c r="G93" s="184"/>
      <c r="H93" s="184"/>
      <c r="I93" s="184"/>
      <c r="J93" s="184"/>
      <c r="K93" s="184"/>
      <c r="L93" s="184"/>
      <c r="M93" s="194"/>
      <c r="N93" s="184"/>
      <c r="O93" s="184"/>
      <c r="P93" s="184"/>
      <c r="Q93" s="184"/>
      <c r="R93" s="184"/>
      <c r="S93" s="184"/>
      <c r="T93" s="184"/>
      <c r="U93" s="184"/>
    </row>
    <row r="94" spans="2:21" s="183" customFormat="1" ht="24" customHeight="1" x14ac:dyDescent="0.3">
      <c r="B94" s="184"/>
      <c r="C94" s="184"/>
      <c r="D94" s="184"/>
      <c r="E94" s="184"/>
      <c r="F94" s="184"/>
      <c r="G94" s="184"/>
      <c r="H94" s="184"/>
      <c r="I94" s="184"/>
      <c r="J94" s="184"/>
      <c r="K94" s="184"/>
      <c r="L94" s="184"/>
      <c r="M94" s="194"/>
      <c r="N94" s="184"/>
      <c r="O94" s="184"/>
      <c r="P94" s="184"/>
      <c r="Q94" s="184"/>
      <c r="R94" s="184"/>
      <c r="S94" s="184"/>
      <c r="T94" s="184"/>
      <c r="U94" s="184"/>
    </row>
    <row r="95" spans="2:21" s="183" customFormat="1" ht="24" customHeight="1" x14ac:dyDescent="0.3">
      <c r="B95" s="184"/>
      <c r="C95" s="184"/>
      <c r="D95" s="184"/>
      <c r="E95" s="184"/>
      <c r="F95" s="184"/>
      <c r="G95" s="184"/>
      <c r="H95" s="184"/>
      <c r="I95" s="184"/>
      <c r="J95" s="184"/>
      <c r="K95" s="184"/>
      <c r="L95" s="184"/>
      <c r="M95" s="194"/>
      <c r="N95" s="184"/>
      <c r="O95" s="184"/>
      <c r="P95" s="184"/>
      <c r="Q95" s="184"/>
      <c r="R95" s="184"/>
      <c r="S95" s="184"/>
      <c r="T95" s="184"/>
      <c r="U95" s="184"/>
    </row>
    <row r="96" spans="2:21" s="183" customFormat="1" ht="24" customHeight="1" x14ac:dyDescent="0.3">
      <c r="B96" s="184"/>
      <c r="C96" s="184"/>
      <c r="D96" s="184"/>
      <c r="E96" s="184"/>
      <c r="F96" s="184"/>
      <c r="G96" s="184"/>
      <c r="H96" s="184"/>
      <c r="I96" s="184"/>
      <c r="J96" s="184"/>
      <c r="K96" s="184"/>
      <c r="L96" s="184"/>
      <c r="M96" s="194"/>
      <c r="N96" s="184"/>
      <c r="O96" s="184"/>
      <c r="P96" s="184"/>
      <c r="Q96" s="184"/>
      <c r="R96" s="184"/>
      <c r="S96" s="184"/>
      <c r="T96" s="184"/>
      <c r="U96" s="184"/>
    </row>
    <row r="97" spans="2:21" s="183" customFormat="1" ht="24" customHeight="1" x14ac:dyDescent="0.3">
      <c r="B97" s="184"/>
      <c r="C97" s="184"/>
      <c r="D97" s="184"/>
      <c r="E97" s="184"/>
      <c r="F97" s="184"/>
      <c r="G97" s="184"/>
      <c r="H97" s="184"/>
      <c r="I97" s="184"/>
      <c r="J97" s="184"/>
      <c r="K97" s="184"/>
      <c r="L97" s="184"/>
      <c r="M97" s="194"/>
      <c r="N97" s="184"/>
      <c r="O97" s="184"/>
      <c r="P97" s="184"/>
      <c r="Q97" s="184"/>
      <c r="R97" s="184"/>
      <c r="S97" s="184"/>
      <c r="T97" s="184"/>
      <c r="U97" s="184"/>
    </row>
    <row r="98" spans="2:21" s="183" customFormat="1" ht="24" customHeight="1" x14ac:dyDescent="0.3">
      <c r="B98" s="184"/>
      <c r="C98" s="184"/>
      <c r="D98" s="184"/>
      <c r="E98" s="184"/>
      <c r="F98" s="184"/>
      <c r="G98" s="184"/>
      <c r="H98" s="184"/>
      <c r="I98" s="184"/>
      <c r="J98" s="184"/>
      <c r="K98" s="184"/>
      <c r="L98" s="184"/>
      <c r="M98" s="194"/>
      <c r="N98" s="184"/>
      <c r="O98" s="184"/>
      <c r="P98" s="184"/>
      <c r="Q98" s="184"/>
      <c r="R98" s="184"/>
      <c r="S98" s="184"/>
      <c r="T98" s="184"/>
      <c r="U98" s="184"/>
    </row>
    <row r="99" spans="2:21" s="183" customFormat="1" ht="24" customHeight="1" x14ac:dyDescent="0.3">
      <c r="B99" s="184"/>
      <c r="C99" s="184"/>
      <c r="D99" s="184"/>
      <c r="E99" s="184"/>
      <c r="F99" s="184"/>
      <c r="G99" s="184"/>
      <c r="H99" s="184"/>
      <c r="I99" s="184"/>
      <c r="J99" s="184"/>
      <c r="K99" s="184"/>
      <c r="L99" s="184"/>
      <c r="M99" s="194"/>
      <c r="N99" s="184"/>
      <c r="O99" s="184"/>
      <c r="P99" s="184"/>
      <c r="Q99" s="184"/>
      <c r="R99" s="184"/>
      <c r="S99" s="184"/>
      <c r="T99" s="184"/>
      <c r="U99" s="184"/>
    </row>
    <row r="100" spans="2:21" s="183" customFormat="1" ht="24" customHeight="1" x14ac:dyDescent="0.3">
      <c r="B100" s="184"/>
      <c r="C100" s="184"/>
      <c r="D100" s="184"/>
      <c r="E100" s="184"/>
      <c r="F100" s="184"/>
      <c r="G100" s="184"/>
      <c r="H100" s="184"/>
      <c r="I100" s="184"/>
      <c r="J100" s="184"/>
      <c r="K100" s="184"/>
      <c r="L100" s="184"/>
      <c r="M100" s="194"/>
      <c r="N100" s="184"/>
      <c r="O100" s="184"/>
      <c r="P100" s="184"/>
      <c r="Q100" s="184"/>
      <c r="R100" s="184"/>
      <c r="S100" s="184"/>
      <c r="T100" s="184"/>
      <c r="U100" s="184"/>
    </row>
    <row r="101" spans="2:21" s="183" customFormat="1" ht="24" customHeight="1" x14ac:dyDescent="0.3">
      <c r="B101" s="184"/>
      <c r="C101" s="184"/>
      <c r="D101" s="184"/>
      <c r="E101" s="184"/>
      <c r="F101" s="184"/>
      <c r="G101" s="184"/>
      <c r="H101" s="184"/>
      <c r="I101" s="184"/>
      <c r="J101" s="184"/>
      <c r="K101" s="184"/>
      <c r="L101" s="184"/>
      <c r="M101" s="194"/>
      <c r="N101" s="184"/>
      <c r="O101" s="184"/>
      <c r="P101" s="184"/>
      <c r="Q101" s="184"/>
      <c r="R101" s="184"/>
      <c r="S101" s="184"/>
      <c r="T101" s="184"/>
      <c r="U101" s="184"/>
    </row>
    <row r="102" spans="2:21" s="183" customFormat="1" ht="24" customHeight="1" x14ac:dyDescent="0.3">
      <c r="B102" s="184"/>
      <c r="C102" s="184"/>
      <c r="D102" s="184"/>
      <c r="E102" s="184"/>
      <c r="F102" s="184"/>
      <c r="G102" s="184"/>
      <c r="H102" s="184"/>
      <c r="I102" s="184"/>
      <c r="J102" s="184"/>
      <c r="K102" s="184"/>
      <c r="L102" s="184"/>
      <c r="M102" s="194"/>
      <c r="N102" s="184"/>
      <c r="O102" s="184"/>
      <c r="P102" s="184"/>
      <c r="Q102" s="184"/>
      <c r="R102" s="184"/>
      <c r="S102" s="184"/>
      <c r="T102" s="184"/>
      <c r="U102" s="184"/>
    </row>
    <row r="103" spans="2:21" s="183" customFormat="1" ht="24" customHeight="1" x14ac:dyDescent="0.3">
      <c r="B103" s="184"/>
      <c r="C103" s="184"/>
      <c r="D103" s="184"/>
      <c r="E103" s="184"/>
      <c r="F103" s="184"/>
      <c r="G103" s="184"/>
      <c r="H103" s="184"/>
      <c r="I103" s="184"/>
      <c r="J103" s="184"/>
      <c r="K103" s="184"/>
      <c r="L103" s="184"/>
      <c r="M103" s="194"/>
      <c r="N103" s="184"/>
      <c r="O103" s="184"/>
      <c r="P103" s="184"/>
      <c r="Q103" s="184"/>
      <c r="R103" s="184"/>
      <c r="S103" s="184"/>
      <c r="T103" s="184"/>
      <c r="U103" s="184"/>
    </row>
    <row r="104" spans="2:21" s="183" customFormat="1" ht="24" customHeight="1" x14ac:dyDescent="0.3">
      <c r="B104" s="184"/>
      <c r="C104" s="184"/>
      <c r="D104" s="184"/>
      <c r="E104" s="184"/>
      <c r="F104" s="184"/>
      <c r="G104" s="184"/>
      <c r="H104" s="184"/>
      <c r="I104" s="184"/>
      <c r="J104" s="184"/>
      <c r="K104" s="184"/>
      <c r="L104" s="184"/>
      <c r="M104" s="194"/>
      <c r="N104" s="184"/>
      <c r="O104" s="184"/>
      <c r="P104" s="184"/>
      <c r="Q104" s="184"/>
      <c r="R104" s="184"/>
      <c r="S104" s="184"/>
      <c r="T104" s="184"/>
      <c r="U104" s="184"/>
    </row>
    <row r="105" spans="2:21" s="183" customFormat="1" ht="24" customHeight="1" x14ac:dyDescent="0.3">
      <c r="B105" s="184"/>
      <c r="C105" s="184"/>
      <c r="D105" s="184"/>
      <c r="E105" s="184"/>
      <c r="F105" s="184"/>
      <c r="G105" s="184"/>
      <c r="H105" s="184"/>
      <c r="I105" s="184"/>
      <c r="J105" s="184"/>
      <c r="K105" s="184"/>
      <c r="L105" s="184"/>
      <c r="M105" s="194"/>
      <c r="N105" s="184"/>
      <c r="O105" s="184"/>
      <c r="P105" s="184"/>
      <c r="Q105" s="184"/>
      <c r="R105" s="184"/>
      <c r="S105" s="184"/>
      <c r="T105" s="184"/>
      <c r="U105" s="184"/>
    </row>
    <row r="106" spans="2:21" s="183" customFormat="1" ht="24" customHeight="1" x14ac:dyDescent="0.3">
      <c r="B106" s="184"/>
      <c r="C106" s="184"/>
      <c r="D106" s="184"/>
      <c r="E106" s="184"/>
      <c r="F106" s="184"/>
      <c r="G106" s="184"/>
      <c r="H106" s="184"/>
      <c r="I106" s="184"/>
      <c r="J106" s="184"/>
      <c r="K106" s="184"/>
      <c r="L106" s="184"/>
      <c r="M106" s="194"/>
      <c r="N106" s="184"/>
      <c r="O106" s="184"/>
      <c r="P106" s="184"/>
      <c r="Q106" s="184"/>
      <c r="R106" s="184"/>
      <c r="S106" s="184"/>
      <c r="T106" s="184"/>
      <c r="U106" s="184"/>
    </row>
    <row r="107" spans="2:21" s="183" customFormat="1" ht="24" customHeight="1" x14ac:dyDescent="0.3">
      <c r="B107" s="184"/>
      <c r="C107" s="184"/>
      <c r="D107" s="184"/>
      <c r="E107" s="184"/>
      <c r="F107" s="184"/>
      <c r="G107" s="184"/>
      <c r="H107" s="184"/>
      <c r="I107" s="184"/>
      <c r="J107" s="184"/>
      <c r="K107" s="184"/>
      <c r="L107" s="184"/>
      <c r="M107" s="194"/>
      <c r="N107" s="184"/>
      <c r="O107" s="184"/>
      <c r="P107" s="184"/>
      <c r="Q107" s="184"/>
      <c r="R107" s="184"/>
      <c r="S107" s="184"/>
      <c r="T107" s="184"/>
      <c r="U107" s="184"/>
    </row>
    <row r="108" spans="2:21" s="183" customFormat="1" ht="24" customHeight="1" x14ac:dyDescent="0.3">
      <c r="B108" s="184"/>
      <c r="C108" s="184"/>
      <c r="D108" s="184"/>
      <c r="E108" s="184"/>
      <c r="F108" s="184"/>
      <c r="G108" s="184"/>
      <c r="H108" s="184"/>
      <c r="I108" s="184"/>
      <c r="J108" s="184"/>
      <c r="K108" s="184"/>
      <c r="L108" s="184"/>
      <c r="M108" s="194"/>
      <c r="N108" s="184"/>
      <c r="O108" s="184"/>
      <c r="P108" s="184"/>
      <c r="Q108" s="184"/>
      <c r="R108" s="184"/>
      <c r="S108" s="184"/>
      <c r="T108" s="184"/>
      <c r="U108" s="184"/>
    </row>
    <row r="109" spans="2:21" s="183" customFormat="1" ht="24" customHeight="1" x14ac:dyDescent="0.3">
      <c r="B109" s="184"/>
      <c r="C109" s="184"/>
      <c r="D109" s="184"/>
      <c r="E109" s="184"/>
      <c r="F109" s="184"/>
      <c r="G109" s="184"/>
      <c r="H109" s="184"/>
      <c r="I109" s="184"/>
      <c r="J109" s="184"/>
      <c r="K109" s="184"/>
      <c r="L109" s="184"/>
      <c r="M109" s="194"/>
      <c r="N109" s="184"/>
      <c r="O109" s="184"/>
      <c r="P109" s="184"/>
      <c r="Q109" s="184"/>
      <c r="R109" s="184"/>
      <c r="S109" s="184"/>
      <c r="T109" s="184"/>
      <c r="U109" s="184"/>
    </row>
    <row r="110" spans="2:21" s="183" customFormat="1" ht="24" customHeight="1" x14ac:dyDescent="0.3">
      <c r="B110" s="184"/>
      <c r="C110" s="184"/>
      <c r="D110" s="184"/>
      <c r="E110" s="184"/>
      <c r="F110" s="184"/>
      <c r="G110" s="184"/>
      <c r="H110" s="184"/>
      <c r="I110" s="184"/>
      <c r="J110" s="184"/>
      <c r="K110" s="184"/>
      <c r="L110" s="184"/>
      <c r="M110" s="194"/>
      <c r="N110" s="184"/>
      <c r="O110" s="184"/>
      <c r="P110" s="184"/>
      <c r="Q110" s="184"/>
      <c r="R110" s="184"/>
      <c r="S110" s="184"/>
      <c r="T110" s="184"/>
      <c r="U110" s="184"/>
    </row>
    <row r="111" spans="2:21" s="183" customFormat="1" ht="24" customHeight="1" x14ac:dyDescent="0.3">
      <c r="B111" s="184"/>
      <c r="C111" s="184"/>
      <c r="D111" s="184"/>
      <c r="E111" s="184"/>
      <c r="F111" s="184"/>
      <c r="G111" s="184"/>
      <c r="H111" s="184"/>
      <c r="I111" s="184"/>
      <c r="J111" s="184"/>
      <c r="K111" s="184"/>
      <c r="L111" s="184"/>
      <c r="M111" s="194"/>
      <c r="N111" s="184"/>
      <c r="O111" s="184"/>
      <c r="P111" s="184"/>
      <c r="Q111" s="184"/>
      <c r="R111" s="184"/>
      <c r="S111" s="184"/>
      <c r="T111" s="184"/>
      <c r="U111" s="184"/>
    </row>
    <row r="112" spans="2:21" s="183" customFormat="1" ht="24" customHeight="1" x14ac:dyDescent="0.3">
      <c r="B112" s="184"/>
      <c r="C112" s="184"/>
      <c r="D112" s="184"/>
      <c r="E112" s="184"/>
      <c r="F112" s="184"/>
      <c r="G112" s="184"/>
      <c r="H112" s="184"/>
      <c r="I112" s="184"/>
      <c r="J112" s="184"/>
      <c r="K112" s="184"/>
      <c r="L112" s="184"/>
      <c r="M112" s="194"/>
      <c r="N112" s="184"/>
      <c r="O112" s="184"/>
      <c r="P112" s="184"/>
      <c r="Q112" s="184"/>
      <c r="R112" s="184"/>
      <c r="S112" s="184"/>
      <c r="T112" s="184"/>
      <c r="U112" s="184"/>
    </row>
    <row r="113" spans="2:21" s="183" customFormat="1" ht="24" customHeight="1" x14ac:dyDescent="0.3">
      <c r="B113" s="184"/>
      <c r="C113" s="184"/>
      <c r="D113" s="184"/>
      <c r="E113" s="184"/>
      <c r="F113" s="184"/>
      <c r="G113" s="184"/>
      <c r="H113" s="184"/>
      <c r="I113" s="184"/>
      <c r="J113" s="184"/>
      <c r="K113" s="184"/>
      <c r="L113" s="184"/>
      <c r="M113" s="194"/>
      <c r="N113" s="184"/>
      <c r="O113" s="184"/>
      <c r="P113" s="184"/>
      <c r="Q113" s="184"/>
      <c r="R113" s="184"/>
      <c r="S113" s="184"/>
      <c r="T113" s="184"/>
      <c r="U113" s="184"/>
    </row>
    <row r="114" spans="2:21" s="183" customFormat="1" ht="24" customHeight="1" x14ac:dyDescent="0.3">
      <c r="B114" s="184"/>
      <c r="C114" s="184"/>
      <c r="D114" s="184"/>
      <c r="E114" s="184"/>
      <c r="F114" s="184"/>
      <c r="G114" s="184"/>
      <c r="H114" s="184"/>
      <c r="I114" s="184"/>
      <c r="J114" s="184"/>
      <c r="K114" s="184"/>
      <c r="L114" s="184"/>
      <c r="M114" s="194"/>
      <c r="N114" s="184"/>
      <c r="O114" s="184"/>
      <c r="P114" s="184"/>
      <c r="Q114" s="184"/>
      <c r="R114" s="184"/>
      <c r="S114" s="184"/>
      <c r="T114" s="184"/>
      <c r="U114" s="184"/>
    </row>
    <row r="115" spans="2:21" s="183" customFormat="1" ht="24" customHeight="1" x14ac:dyDescent="0.3">
      <c r="B115" s="184"/>
      <c r="C115" s="184"/>
      <c r="D115" s="184"/>
      <c r="E115" s="184"/>
      <c r="F115" s="184"/>
      <c r="G115" s="184"/>
      <c r="H115" s="184"/>
      <c r="I115" s="184"/>
      <c r="J115" s="184"/>
      <c r="K115" s="184"/>
      <c r="L115" s="184"/>
      <c r="M115" s="194"/>
      <c r="N115" s="184"/>
      <c r="O115" s="184"/>
      <c r="P115" s="184"/>
      <c r="Q115" s="184"/>
      <c r="R115" s="184"/>
      <c r="S115" s="184"/>
      <c r="T115" s="184"/>
      <c r="U115" s="184"/>
    </row>
    <row r="116" spans="2:21" s="183" customFormat="1" ht="24" customHeight="1" x14ac:dyDescent="0.3">
      <c r="B116" s="184"/>
      <c r="C116" s="184"/>
      <c r="D116" s="184"/>
      <c r="E116" s="184"/>
      <c r="F116" s="184"/>
      <c r="G116" s="184"/>
      <c r="H116" s="184"/>
      <c r="I116" s="184"/>
      <c r="J116" s="184"/>
      <c r="K116" s="184"/>
      <c r="L116" s="184"/>
      <c r="M116" s="194"/>
      <c r="N116" s="184"/>
      <c r="O116" s="184"/>
      <c r="P116" s="184"/>
      <c r="Q116" s="184"/>
      <c r="R116" s="184"/>
      <c r="S116" s="184"/>
      <c r="T116" s="184"/>
      <c r="U116" s="184"/>
    </row>
    <row r="117" spans="2:21" s="183" customFormat="1" ht="24" customHeight="1" x14ac:dyDescent="0.3">
      <c r="B117" s="184"/>
      <c r="C117" s="184"/>
      <c r="D117" s="184"/>
      <c r="E117" s="184"/>
      <c r="F117" s="184"/>
      <c r="G117" s="184"/>
      <c r="H117" s="184"/>
      <c r="I117" s="184"/>
      <c r="J117" s="184"/>
      <c r="K117" s="184"/>
      <c r="L117" s="184"/>
      <c r="M117" s="194"/>
      <c r="N117" s="184"/>
      <c r="O117" s="184"/>
      <c r="P117" s="184"/>
      <c r="Q117" s="184"/>
      <c r="R117" s="184"/>
      <c r="S117" s="184"/>
      <c r="T117" s="184"/>
      <c r="U117" s="184"/>
    </row>
    <row r="118" spans="2:21" s="183" customFormat="1" ht="24" customHeight="1" x14ac:dyDescent="0.3">
      <c r="B118" s="184"/>
      <c r="C118" s="184"/>
      <c r="D118" s="184"/>
      <c r="E118" s="184"/>
      <c r="F118" s="184"/>
      <c r="G118" s="184"/>
      <c r="H118" s="184"/>
      <c r="I118" s="184"/>
      <c r="J118" s="184"/>
      <c r="K118" s="184"/>
      <c r="L118" s="184"/>
      <c r="M118" s="194"/>
      <c r="N118" s="184"/>
      <c r="O118" s="184"/>
      <c r="P118" s="184"/>
      <c r="Q118" s="184"/>
      <c r="R118" s="184"/>
      <c r="S118" s="184"/>
      <c r="T118" s="184"/>
      <c r="U118" s="184"/>
    </row>
    <row r="119" spans="2:21" s="183" customFormat="1" ht="24" customHeight="1" x14ac:dyDescent="0.3">
      <c r="B119" s="184"/>
      <c r="C119" s="184"/>
      <c r="D119" s="184"/>
      <c r="E119" s="184"/>
      <c r="F119" s="184"/>
      <c r="G119" s="184"/>
      <c r="H119" s="184"/>
      <c r="I119" s="184"/>
      <c r="J119" s="184"/>
      <c r="K119" s="184"/>
      <c r="L119" s="184"/>
      <c r="M119" s="194"/>
      <c r="N119" s="184"/>
      <c r="O119" s="184"/>
      <c r="P119" s="184"/>
      <c r="Q119" s="184"/>
      <c r="R119" s="184"/>
      <c r="S119" s="184"/>
      <c r="T119" s="184"/>
      <c r="U119" s="184"/>
    </row>
    <row r="120" spans="2:21" s="183" customFormat="1" ht="24" customHeight="1" x14ac:dyDescent="0.3">
      <c r="B120" s="184"/>
      <c r="C120" s="184"/>
      <c r="D120" s="184"/>
      <c r="E120" s="184"/>
      <c r="F120" s="184"/>
      <c r="G120" s="184"/>
      <c r="H120" s="184"/>
      <c r="I120" s="184"/>
      <c r="J120" s="184"/>
      <c r="K120" s="184"/>
      <c r="L120" s="184"/>
      <c r="M120" s="194"/>
      <c r="N120" s="184"/>
      <c r="O120" s="184"/>
      <c r="P120" s="184"/>
      <c r="Q120" s="184"/>
      <c r="R120" s="184"/>
      <c r="S120" s="184"/>
      <c r="T120" s="184"/>
      <c r="U120" s="184"/>
    </row>
    <row r="121" spans="2:21" s="183" customFormat="1" ht="24" customHeight="1" x14ac:dyDescent="0.3">
      <c r="B121" s="184"/>
      <c r="C121" s="184"/>
      <c r="D121" s="184"/>
      <c r="E121" s="184"/>
      <c r="F121" s="184"/>
      <c r="G121" s="184"/>
      <c r="H121" s="184"/>
      <c r="I121" s="184"/>
      <c r="J121" s="184"/>
      <c r="K121" s="184"/>
      <c r="L121" s="184"/>
      <c r="M121" s="194"/>
      <c r="N121" s="184"/>
      <c r="O121" s="184"/>
      <c r="P121" s="184"/>
      <c r="Q121" s="184"/>
      <c r="R121" s="184"/>
      <c r="S121" s="184"/>
      <c r="T121" s="184"/>
      <c r="U121" s="184"/>
    </row>
    <row r="122" spans="2:21" s="183" customFormat="1" ht="24" customHeight="1" x14ac:dyDescent="0.3">
      <c r="B122" s="184"/>
      <c r="C122" s="184"/>
      <c r="D122" s="184"/>
      <c r="E122" s="184"/>
      <c r="F122" s="184"/>
      <c r="G122" s="184"/>
      <c r="H122" s="184"/>
      <c r="I122" s="184"/>
      <c r="J122" s="184"/>
      <c r="K122" s="184"/>
      <c r="L122" s="184"/>
      <c r="M122" s="194"/>
      <c r="N122" s="184"/>
      <c r="O122" s="184"/>
      <c r="P122" s="184"/>
      <c r="Q122" s="184"/>
      <c r="R122" s="184"/>
      <c r="S122" s="184"/>
      <c r="T122" s="184"/>
      <c r="U122" s="184"/>
    </row>
    <row r="123" spans="2:21" s="183" customFormat="1" ht="24" customHeight="1" x14ac:dyDescent="0.3">
      <c r="B123" s="184"/>
      <c r="C123" s="184"/>
      <c r="D123" s="184"/>
      <c r="E123" s="184"/>
      <c r="F123" s="184"/>
      <c r="G123" s="184"/>
      <c r="H123" s="184"/>
      <c r="I123" s="184"/>
      <c r="J123" s="184"/>
      <c r="K123" s="184"/>
      <c r="L123" s="184"/>
      <c r="M123" s="194"/>
      <c r="N123" s="184"/>
      <c r="O123" s="184"/>
      <c r="P123" s="184"/>
      <c r="Q123" s="184"/>
      <c r="R123" s="184"/>
      <c r="S123" s="184"/>
      <c r="T123" s="184"/>
      <c r="U123" s="184"/>
    </row>
    <row r="124" spans="2:21" s="183" customFormat="1" ht="24" customHeight="1" x14ac:dyDescent="0.3">
      <c r="B124" s="184"/>
      <c r="C124" s="184"/>
      <c r="D124" s="184"/>
      <c r="E124" s="184"/>
      <c r="F124" s="184"/>
      <c r="G124" s="184"/>
      <c r="H124" s="184"/>
      <c r="I124" s="184"/>
      <c r="J124" s="184"/>
      <c r="K124" s="184"/>
      <c r="L124" s="184"/>
      <c r="M124" s="194"/>
      <c r="N124" s="184"/>
      <c r="O124" s="184"/>
      <c r="P124" s="184"/>
      <c r="Q124" s="184"/>
      <c r="R124" s="184"/>
      <c r="S124" s="184"/>
      <c r="T124" s="184"/>
      <c r="U124" s="184"/>
    </row>
    <row r="125" spans="2:21" s="183" customFormat="1" ht="24" customHeight="1" x14ac:dyDescent="0.3">
      <c r="B125" s="184"/>
      <c r="C125" s="184"/>
      <c r="D125" s="184"/>
      <c r="E125" s="184"/>
      <c r="F125" s="184"/>
      <c r="G125" s="184"/>
      <c r="H125" s="184"/>
      <c r="I125" s="184"/>
      <c r="J125" s="184"/>
      <c r="K125" s="184"/>
      <c r="L125" s="184"/>
      <c r="M125" s="194"/>
      <c r="N125" s="184"/>
      <c r="O125" s="184"/>
      <c r="P125" s="184"/>
      <c r="Q125" s="184"/>
      <c r="R125" s="184"/>
      <c r="S125" s="184"/>
      <c r="T125" s="184"/>
      <c r="U125" s="184"/>
    </row>
    <row r="126" spans="2:21" s="183" customFormat="1" ht="24" customHeight="1" x14ac:dyDescent="0.3">
      <c r="B126" s="184"/>
      <c r="C126" s="184"/>
      <c r="D126" s="184"/>
      <c r="E126" s="184"/>
      <c r="F126" s="184"/>
      <c r="G126" s="184"/>
      <c r="H126" s="184"/>
      <c r="I126" s="184"/>
      <c r="J126" s="184"/>
      <c r="K126" s="184"/>
      <c r="L126" s="184"/>
      <c r="M126" s="194"/>
      <c r="N126" s="184"/>
      <c r="O126" s="184"/>
      <c r="P126" s="184"/>
      <c r="Q126" s="184"/>
      <c r="R126" s="184"/>
      <c r="S126" s="184"/>
      <c r="T126" s="184"/>
      <c r="U126" s="184"/>
    </row>
    <row r="127" spans="2:21" s="183" customFormat="1" ht="24" customHeight="1" x14ac:dyDescent="0.3">
      <c r="B127" s="184"/>
      <c r="C127" s="184"/>
      <c r="D127" s="184"/>
      <c r="E127" s="184"/>
      <c r="F127" s="184"/>
      <c r="G127" s="184"/>
      <c r="H127" s="184"/>
      <c r="I127" s="184"/>
      <c r="J127" s="184"/>
      <c r="K127" s="184"/>
      <c r="L127" s="184"/>
      <c r="M127" s="194"/>
      <c r="N127" s="184"/>
      <c r="O127" s="184"/>
      <c r="P127" s="184"/>
      <c r="Q127" s="184"/>
      <c r="R127" s="184"/>
      <c r="S127" s="184"/>
      <c r="T127" s="184"/>
      <c r="U127" s="184"/>
    </row>
    <row r="128" spans="2:21" s="183" customFormat="1" ht="24" customHeight="1" x14ac:dyDescent="0.3">
      <c r="B128" s="184"/>
      <c r="C128" s="184"/>
      <c r="D128" s="184"/>
      <c r="E128" s="184"/>
      <c r="F128" s="184"/>
      <c r="G128" s="184"/>
      <c r="H128" s="184"/>
      <c r="I128" s="184"/>
      <c r="J128" s="184"/>
      <c r="K128" s="184"/>
      <c r="L128" s="184"/>
      <c r="M128" s="194"/>
      <c r="N128" s="184"/>
      <c r="O128" s="184"/>
      <c r="P128" s="184"/>
      <c r="Q128" s="184"/>
      <c r="R128" s="184"/>
      <c r="S128" s="184"/>
      <c r="T128" s="184"/>
      <c r="U128" s="184"/>
    </row>
    <row r="129" spans="2:21" s="183" customFormat="1" ht="24" customHeight="1" x14ac:dyDescent="0.3">
      <c r="B129" s="184"/>
      <c r="C129" s="184"/>
      <c r="D129" s="184"/>
      <c r="E129" s="184"/>
      <c r="F129" s="184"/>
      <c r="G129" s="184"/>
      <c r="H129" s="184"/>
      <c r="I129" s="184"/>
      <c r="J129" s="184"/>
      <c r="K129" s="184"/>
      <c r="L129" s="184"/>
      <c r="M129" s="194"/>
      <c r="N129" s="184"/>
      <c r="O129" s="184"/>
      <c r="P129" s="184"/>
      <c r="Q129" s="184"/>
      <c r="R129" s="184"/>
      <c r="S129" s="184"/>
      <c r="T129" s="184"/>
      <c r="U129" s="184"/>
    </row>
    <row r="130" spans="2:21" s="183" customFormat="1" ht="24" customHeight="1" x14ac:dyDescent="0.3">
      <c r="B130" s="184"/>
      <c r="C130" s="184"/>
      <c r="D130" s="184"/>
      <c r="E130" s="184"/>
      <c r="F130" s="184"/>
      <c r="G130" s="184"/>
      <c r="H130" s="184"/>
      <c r="I130" s="184"/>
      <c r="J130" s="184"/>
      <c r="K130" s="184"/>
      <c r="L130" s="184"/>
      <c r="M130" s="194"/>
      <c r="N130" s="184"/>
      <c r="O130" s="184"/>
      <c r="P130" s="184"/>
      <c r="Q130" s="184"/>
      <c r="R130" s="184"/>
      <c r="S130" s="184"/>
      <c r="T130" s="184"/>
      <c r="U130" s="184"/>
    </row>
    <row r="131" spans="2:21" s="183" customFormat="1" ht="24" customHeight="1" x14ac:dyDescent="0.3">
      <c r="B131" s="184"/>
      <c r="C131" s="184"/>
      <c r="D131" s="184"/>
      <c r="E131" s="184"/>
      <c r="F131" s="184"/>
      <c r="G131" s="184"/>
      <c r="H131" s="184"/>
      <c r="I131" s="184"/>
      <c r="J131" s="184"/>
      <c r="K131" s="184"/>
      <c r="L131" s="184"/>
      <c r="M131" s="194"/>
      <c r="N131" s="184"/>
      <c r="O131" s="184"/>
      <c r="P131" s="184"/>
      <c r="Q131" s="184"/>
      <c r="R131" s="184"/>
      <c r="S131" s="184"/>
      <c r="T131" s="184"/>
      <c r="U131" s="184"/>
    </row>
    <row r="132" spans="2:21" s="183" customFormat="1" ht="24" customHeight="1" x14ac:dyDescent="0.3">
      <c r="B132" s="184"/>
      <c r="C132" s="184"/>
      <c r="D132" s="184"/>
      <c r="E132" s="184"/>
      <c r="F132" s="184"/>
      <c r="G132" s="184"/>
      <c r="H132" s="184"/>
      <c r="I132" s="184"/>
      <c r="J132" s="184"/>
      <c r="K132" s="184"/>
      <c r="L132" s="184"/>
      <c r="M132" s="194"/>
      <c r="N132" s="184"/>
      <c r="O132" s="184"/>
      <c r="P132" s="184"/>
      <c r="Q132" s="184"/>
      <c r="R132" s="184"/>
      <c r="S132" s="184"/>
      <c r="T132" s="184"/>
      <c r="U132" s="184"/>
    </row>
    <row r="133" spans="2:21" s="183" customFormat="1" ht="24" customHeight="1" x14ac:dyDescent="0.3">
      <c r="B133" s="184"/>
      <c r="C133" s="184"/>
      <c r="D133" s="184"/>
      <c r="E133" s="184"/>
      <c r="F133" s="184"/>
      <c r="G133" s="184"/>
      <c r="H133" s="184"/>
      <c r="I133" s="184"/>
      <c r="J133" s="184"/>
      <c r="K133" s="184"/>
      <c r="L133" s="184"/>
      <c r="M133" s="194"/>
      <c r="N133" s="184"/>
      <c r="O133" s="184"/>
      <c r="P133" s="184"/>
      <c r="Q133" s="184"/>
      <c r="R133" s="184"/>
      <c r="S133" s="184"/>
      <c r="T133" s="184"/>
      <c r="U133" s="184"/>
    </row>
    <row r="134" spans="2:21" s="183" customFormat="1" ht="24" customHeight="1" x14ac:dyDescent="0.3">
      <c r="B134" s="184"/>
      <c r="C134" s="184"/>
      <c r="D134" s="184"/>
      <c r="E134" s="184"/>
      <c r="F134" s="184"/>
      <c r="G134" s="184"/>
      <c r="H134" s="184"/>
      <c r="I134" s="184"/>
      <c r="J134" s="184"/>
      <c r="K134" s="184"/>
      <c r="L134" s="184"/>
      <c r="M134" s="194"/>
      <c r="N134" s="184"/>
      <c r="O134" s="184"/>
      <c r="P134" s="184"/>
      <c r="Q134" s="184"/>
      <c r="R134" s="184"/>
      <c r="S134" s="184"/>
      <c r="T134" s="184"/>
      <c r="U134" s="184"/>
    </row>
    <row r="135" spans="2:21" s="183" customFormat="1" ht="24" customHeight="1" x14ac:dyDescent="0.3">
      <c r="B135" s="184"/>
      <c r="C135" s="184"/>
      <c r="D135" s="184"/>
      <c r="E135" s="184"/>
      <c r="F135" s="184"/>
      <c r="G135" s="184"/>
      <c r="H135" s="184"/>
      <c r="I135" s="184"/>
      <c r="J135" s="184"/>
      <c r="K135" s="184"/>
      <c r="L135" s="184"/>
      <c r="M135" s="194"/>
      <c r="N135" s="184"/>
      <c r="O135" s="184"/>
      <c r="P135" s="184"/>
      <c r="Q135" s="184"/>
      <c r="R135" s="184"/>
      <c r="S135" s="184"/>
      <c r="T135" s="184"/>
      <c r="U135" s="184"/>
    </row>
    <row r="136" spans="2:21" s="183" customFormat="1" ht="24" customHeight="1" x14ac:dyDescent="0.3">
      <c r="B136" s="184"/>
      <c r="C136" s="184"/>
      <c r="D136" s="184"/>
      <c r="E136" s="184"/>
      <c r="F136" s="184"/>
      <c r="G136" s="184"/>
      <c r="H136" s="184"/>
      <c r="I136" s="184"/>
      <c r="J136" s="184"/>
      <c r="K136" s="184"/>
      <c r="L136" s="184"/>
      <c r="M136" s="194"/>
      <c r="N136" s="184"/>
      <c r="O136" s="184"/>
      <c r="P136" s="184"/>
      <c r="Q136" s="184"/>
      <c r="R136" s="184"/>
      <c r="S136" s="184"/>
      <c r="T136" s="184"/>
      <c r="U136" s="184"/>
    </row>
    <row r="137" spans="2:21" s="183" customFormat="1" ht="24" customHeight="1" x14ac:dyDescent="0.3">
      <c r="B137" s="184"/>
      <c r="C137" s="184"/>
      <c r="D137" s="184"/>
      <c r="E137" s="184"/>
      <c r="F137" s="184"/>
      <c r="G137" s="184"/>
      <c r="H137" s="184"/>
      <c r="I137" s="184"/>
      <c r="J137" s="184"/>
      <c r="K137" s="184"/>
      <c r="L137" s="184"/>
      <c r="M137" s="194"/>
      <c r="N137" s="184"/>
      <c r="O137" s="184"/>
      <c r="P137" s="184"/>
      <c r="Q137" s="184"/>
      <c r="R137" s="184"/>
      <c r="S137" s="184"/>
      <c r="T137" s="184"/>
      <c r="U137" s="184"/>
    </row>
    <row r="138" spans="2:21" s="183" customFormat="1" ht="24" customHeight="1" x14ac:dyDescent="0.3">
      <c r="B138" s="184"/>
      <c r="C138" s="184"/>
      <c r="D138" s="184"/>
      <c r="E138" s="184"/>
      <c r="F138" s="184"/>
      <c r="G138" s="184"/>
      <c r="H138" s="184"/>
      <c r="I138" s="184"/>
      <c r="J138" s="184"/>
      <c r="K138" s="184"/>
      <c r="L138" s="184"/>
      <c r="M138" s="194"/>
      <c r="N138" s="184"/>
      <c r="O138" s="184"/>
      <c r="P138" s="184"/>
      <c r="Q138" s="184"/>
      <c r="R138" s="184"/>
      <c r="S138" s="184"/>
      <c r="T138" s="184"/>
      <c r="U138" s="184"/>
    </row>
    <row r="139" spans="2:21" s="183" customFormat="1" ht="24" customHeight="1" x14ac:dyDescent="0.3">
      <c r="B139" s="184"/>
      <c r="C139" s="184"/>
      <c r="D139" s="184"/>
      <c r="E139" s="184"/>
      <c r="F139" s="184"/>
      <c r="G139" s="184"/>
      <c r="H139" s="184"/>
      <c r="I139" s="184"/>
      <c r="J139" s="184"/>
      <c r="K139" s="184"/>
      <c r="L139" s="184"/>
      <c r="M139" s="194"/>
      <c r="N139" s="184"/>
      <c r="O139" s="184"/>
      <c r="P139" s="184"/>
      <c r="Q139" s="184"/>
      <c r="R139" s="184"/>
      <c r="S139" s="184"/>
      <c r="T139" s="184"/>
      <c r="U139" s="184"/>
    </row>
    <row r="140" spans="2:21" s="183" customFormat="1" ht="24" customHeight="1" x14ac:dyDescent="0.3">
      <c r="B140" s="184"/>
      <c r="C140" s="184"/>
      <c r="D140" s="184"/>
      <c r="E140" s="184"/>
      <c r="F140" s="184"/>
      <c r="G140" s="184"/>
      <c r="H140" s="184"/>
      <c r="I140" s="184"/>
      <c r="J140" s="184"/>
      <c r="K140" s="184"/>
      <c r="L140" s="184"/>
      <c r="M140" s="194"/>
      <c r="N140" s="184"/>
      <c r="O140" s="184"/>
      <c r="P140" s="184"/>
      <c r="Q140" s="184"/>
      <c r="R140" s="184"/>
      <c r="S140" s="184"/>
      <c r="T140" s="184"/>
      <c r="U140" s="184"/>
    </row>
    <row r="141" spans="2:21" s="183" customFormat="1" ht="24" customHeight="1" x14ac:dyDescent="0.3">
      <c r="B141" s="184"/>
      <c r="C141" s="184"/>
      <c r="D141" s="184"/>
      <c r="E141" s="184"/>
      <c r="F141" s="184"/>
      <c r="G141" s="184"/>
      <c r="H141" s="184"/>
      <c r="I141" s="184"/>
      <c r="J141" s="184"/>
      <c r="K141" s="184"/>
      <c r="L141" s="184"/>
      <c r="M141" s="194"/>
      <c r="N141" s="184"/>
      <c r="O141" s="184"/>
      <c r="P141" s="184"/>
      <c r="Q141" s="184"/>
      <c r="R141" s="184"/>
      <c r="S141" s="184"/>
      <c r="T141" s="184"/>
      <c r="U141" s="184"/>
    </row>
    <row r="142" spans="2:21" s="183" customFormat="1" ht="24" customHeight="1" x14ac:dyDescent="0.3">
      <c r="B142" s="184"/>
      <c r="C142" s="184"/>
      <c r="D142" s="184"/>
      <c r="E142" s="184"/>
      <c r="F142" s="184"/>
      <c r="G142" s="184"/>
      <c r="H142" s="184"/>
      <c r="I142" s="184"/>
      <c r="J142" s="184"/>
      <c r="K142" s="184"/>
      <c r="L142" s="184"/>
      <c r="M142" s="194"/>
      <c r="N142" s="184"/>
      <c r="O142" s="184"/>
      <c r="P142" s="184"/>
      <c r="Q142" s="184"/>
      <c r="R142" s="184"/>
      <c r="S142" s="184"/>
      <c r="T142" s="184"/>
      <c r="U142" s="184"/>
    </row>
    <row r="143" spans="2:21" s="183" customFormat="1" ht="24" customHeight="1" x14ac:dyDescent="0.3">
      <c r="B143" s="184"/>
      <c r="C143" s="184"/>
      <c r="D143" s="184"/>
      <c r="E143" s="184"/>
      <c r="F143" s="184"/>
      <c r="G143" s="184"/>
      <c r="H143" s="184"/>
      <c r="I143" s="184"/>
      <c r="J143" s="184"/>
      <c r="K143" s="184"/>
      <c r="L143" s="184"/>
      <c r="M143" s="194"/>
      <c r="N143" s="184"/>
      <c r="O143" s="184"/>
      <c r="P143" s="184"/>
      <c r="Q143" s="184"/>
      <c r="R143" s="184"/>
      <c r="S143" s="184"/>
      <c r="T143" s="184"/>
      <c r="U143" s="184"/>
    </row>
    <row r="144" spans="2:21" s="183" customFormat="1" ht="24" customHeight="1" x14ac:dyDescent="0.3">
      <c r="B144" s="184"/>
      <c r="C144" s="184"/>
      <c r="D144" s="184"/>
      <c r="E144" s="184"/>
      <c r="F144" s="184"/>
      <c r="G144" s="184"/>
      <c r="H144" s="184"/>
      <c r="I144" s="184"/>
      <c r="J144" s="184"/>
      <c r="K144" s="184"/>
      <c r="L144" s="184"/>
      <c r="M144" s="194"/>
      <c r="N144" s="184"/>
      <c r="O144" s="184"/>
      <c r="P144" s="184"/>
      <c r="Q144" s="184"/>
      <c r="R144" s="184"/>
      <c r="S144" s="184"/>
      <c r="T144" s="184"/>
      <c r="U144" s="184"/>
    </row>
    <row r="145" spans="2:21" s="183" customFormat="1" ht="24" customHeight="1" x14ac:dyDescent="0.3">
      <c r="B145" s="184"/>
      <c r="C145" s="184"/>
      <c r="D145" s="184"/>
      <c r="E145" s="184"/>
      <c r="F145" s="184"/>
      <c r="G145" s="184"/>
      <c r="H145" s="184"/>
      <c r="I145" s="184"/>
      <c r="J145" s="184"/>
      <c r="K145" s="184"/>
      <c r="L145" s="184"/>
      <c r="M145" s="194"/>
      <c r="N145" s="184"/>
      <c r="O145" s="184"/>
      <c r="P145" s="184"/>
      <c r="Q145" s="184"/>
      <c r="R145" s="184"/>
      <c r="S145" s="184"/>
      <c r="T145" s="184"/>
      <c r="U145" s="184"/>
    </row>
    <row r="146" spans="2:21" s="183" customFormat="1" ht="24" customHeight="1" x14ac:dyDescent="0.3">
      <c r="B146" s="184"/>
      <c r="C146" s="184"/>
      <c r="D146" s="184"/>
      <c r="E146" s="184"/>
      <c r="F146" s="184"/>
      <c r="G146" s="184"/>
      <c r="H146" s="184"/>
      <c r="I146" s="184"/>
      <c r="J146" s="184"/>
      <c r="K146" s="184"/>
      <c r="L146" s="184"/>
      <c r="M146" s="194"/>
      <c r="N146" s="184"/>
      <c r="O146" s="184"/>
      <c r="P146" s="184"/>
      <c r="Q146" s="184"/>
      <c r="R146" s="184"/>
      <c r="S146" s="184"/>
      <c r="T146" s="184"/>
      <c r="U146" s="184"/>
    </row>
    <row r="147" spans="2:21" s="183" customFormat="1" ht="24" customHeight="1" x14ac:dyDescent="0.3">
      <c r="B147" s="184"/>
      <c r="C147" s="184"/>
      <c r="D147" s="184"/>
      <c r="E147" s="184"/>
      <c r="F147" s="184"/>
      <c r="G147" s="184"/>
      <c r="H147" s="184"/>
      <c r="I147" s="184"/>
      <c r="J147" s="184"/>
      <c r="K147" s="184"/>
      <c r="L147" s="184"/>
      <c r="M147" s="194"/>
      <c r="N147" s="184"/>
      <c r="O147" s="184"/>
      <c r="P147" s="184"/>
      <c r="Q147" s="184"/>
      <c r="R147" s="184"/>
      <c r="S147" s="184"/>
      <c r="T147" s="184"/>
      <c r="U147" s="184"/>
    </row>
    <row r="148" spans="2:21" s="183" customFormat="1" ht="24" customHeight="1" x14ac:dyDescent="0.3">
      <c r="B148" s="184"/>
      <c r="C148" s="184"/>
      <c r="D148" s="184"/>
      <c r="E148" s="184"/>
      <c r="F148" s="184"/>
      <c r="G148" s="184"/>
      <c r="H148" s="184"/>
      <c r="I148" s="184"/>
      <c r="J148" s="184"/>
      <c r="K148" s="184"/>
      <c r="L148" s="184"/>
      <c r="M148" s="194"/>
      <c r="N148" s="184"/>
      <c r="O148" s="184"/>
      <c r="P148" s="184"/>
      <c r="Q148" s="184"/>
      <c r="R148" s="184"/>
      <c r="S148" s="184"/>
      <c r="T148" s="184"/>
      <c r="U148" s="184"/>
    </row>
    <row r="149" spans="2:21" s="183" customFormat="1" ht="24" customHeight="1" x14ac:dyDescent="0.3">
      <c r="B149" s="184"/>
      <c r="C149" s="184"/>
      <c r="D149" s="184"/>
      <c r="E149" s="184"/>
      <c r="F149" s="184"/>
      <c r="G149" s="184"/>
      <c r="H149" s="184"/>
      <c r="I149" s="184"/>
      <c r="J149" s="184"/>
      <c r="K149" s="184"/>
      <c r="L149" s="184"/>
      <c r="M149" s="194"/>
      <c r="N149" s="184"/>
      <c r="O149" s="184"/>
      <c r="P149" s="184"/>
      <c r="Q149" s="184"/>
      <c r="R149" s="184"/>
      <c r="S149" s="184"/>
      <c r="T149" s="184"/>
      <c r="U149" s="184"/>
    </row>
    <row r="150" spans="2:21" s="183" customFormat="1" ht="24" customHeight="1" x14ac:dyDescent="0.3">
      <c r="B150" s="184"/>
      <c r="C150" s="184"/>
      <c r="D150" s="184"/>
      <c r="E150" s="184"/>
      <c r="F150" s="184"/>
      <c r="G150" s="184"/>
      <c r="H150" s="184"/>
      <c r="I150" s="184"/>
      <c r="J150" s="184"/>
      <c r="K150" s="184"/>
      <c r="L150" s="184"/>
      <c r="M150" s="194"/>
      <c r="N150" s="184"/>
      <c r="O150" s="184"/>
      <c r="P150" s="184"/>
      <c r="Q150" s="184"/>
      <c r="R150" s="184"/>
      <c r="S150" s="184"/>
      <c r="T150" s="184"/>
      <c r="U150" s="184"/>
    </row>
    <row r="151" spans="2:21" s="183" customFormat="1" ht="24" customHeight="1" x14ac:dyDescent="0.3">
      <c r="B151" s="184"/>
      <c r="C151" s="184"/>
      <c r="D151" s="184"/>
      <c r="E151" s="184"/>
      <c r="F151" s="184"/>
      <c r="G151" s="184"/>
      <c r="H151" s="184"/>
      <c r="I151" s="184"/>
      <c r="J151" s="184"/>
      <c r="K151" s="184"/>
      <c r="L151" s="184"/>
      <c r="M151" s="194"/>
      <c r="N151" s="184"/>
      <c r="O151" s="184"/>
      <c r="P151" s="184"/>
      <c r="Q151" s="184"/>
      <c r="R151" s="184"/>
      <c r="S151" s="184"/>
      <c r="T151" s="184"/>
      <c r="U151" s="184"/>
    </row>
    <row r="152" spans="2:21" s="183" customFormat="1" ht="24" customHeight="1" x14ac:dyDescent="0.3">
      <c r="B152" s="184"/>
      <c r="C152" s="184"/>
      <c r="D152" s="184"/>
      <c r="E152" s="184"/>
      <c r="F152" s="184"/>
      <c r="G152" s="184"/>
      <c r="H152" s="184"/>
      <c r="I152" s="184"/>
      <c r="J152" s="184"/>
      <c r="K152" s="184"/>
      <c r="L152" s="184"/>
      <c r="M152" s="194"/>
      <c r="N152" s="184"/>
      <c r="O152" s="184"/>
      <c r="P152" s="184"/>
      <c r="Q152" s="184"/>
      <c r="R152" s="184"/>
      <c r="S152" s="184"/>
      <c r="T152" s="184"/>
      <c r="U152" s="184"/>
    </row>
    <row r="153" spans="2:21" s="183" customFormat="1" ht="24" customHeight="1" x14ac:dyDescent="0.3">
      <c r="B153" s="184"/>
      <c r="C153" s="184"/>
      <c r="D153" s="184"/>
      <c r="E153" s="184"/>
      <c r="F153" s="184"/>
      <c r="G153" s="184"/>
      <c r="H153" s="184"/>
      <c r="I153" s="184"/>
      <c r="J153" s="184"/>
      <c r="K153" s="184"/>
      <c r="L153" s="184"/>
      <c r="M153" s="194"/>
      <c r="N153" s="184"/>
      <c r="O153" s="184"/>
      <c r="P153" s="184"/>
      <c r="Q153" s="184"/>
      <c r="R153" s="184"/>
      <c r="S153" s="184"/>
      <c r="T153" s="184"/>
      <c r="U153" s="184"/>
    </row>
    <row r="154" spans="2:21" s="183" customFormat="1" ht="24" customHeight="1" x14ac:dyDescent="0.3">
      <c r="B154" s="184"/>
      <c r="C154" s="184"/>
      <c r="D154" s="184"/>
      <c r="E154" s="184"/>
      <c r="F154" s="184"/>
      <c r="G154" s="184"/>
      <c r="H154" s="184"/>
      <c r="I154" s="184"/>
      <c r="J154" s="184"/>
      <c r="K154" s="184"/>
      <c r="L154" s="184"/>
      <c r="M154" s="194"/>
      <c r="N154" s="184"/>
      <c r="O154" s="184"/>
      <c r="P154" s="184"/>
      <c r="Q154" s="184"/>
      <c r="R154" s="184"/>
      <c r="S154" s="184"/>
      <c r="T154" s="184"/>
      <c r="U154" s="184"/>
    </row>
    <row r="155" spans="2:21" s="183" customFormat="1" ht="24" customHeight="1" x14ac:dyDescent="0.3">
      <c r="B155" s="184"/>
      <c r="C155" s="184"/>
      <c r="D155" s="184"/>
      <c r="E155" s="184"/>
      <c r="F155" s="184"/>
      <c r="G155" s="184"/>
      <c r="H155" s="184"/>
      <c r="I155" s="184"/>
      <c r="J155" s="184"/>
      <c r="K155" s="184"/>
      <c r="L155" s="184"/>
      <c r="M155" s="194"/>
      <c r="N155" s="184"/>
      <c r="O155" s="184"/>
      <c r="P155" s="184"/>
      <c r="Q155" s="184"/>
      <c r="R155" s="184"/>
      <c r="S155" s="184"/>
      <c r="T155" s="184"/>
      <c r="U155" s="184"/>
    </row>
    <row r="156" spans="2:21" s="183" customFormat="1" ht="24" customHeight="1" x14ac:dyDescent="0.3">
      <c r="B156" s="184"/>
      <c r="C156" s="184"/>
      <c r="D156" s="184"/>
      <c r="E156" s="184"/>
      <c r="F156" s="184"/>
      <c r="G156" s="184"/>
      <c r="H156" s="184"/>
      <c r="I156" s="184"/>
      <c r="J156" s="184"/>
      <c r="K156" s="184"/>
      <c r="L156" s="184"/>
      <c r="M156" s="194"/>
      <c r="N156" s="184"/>
      <c r="O156" s="184"/>
      <c r="P156" s="184"/>
      <c r="Q156" s="184"/>
      <c r="R156" s="184"/>
      <c r="S156" s="184"/>
      <c r="T156" s="184"/>
      <c r="U156" s="184"/>
    </row>
    <row r="157" spans="2:21" s="183" customFormat="1" ht="24" customHeight="1" x14ac:dyDescent="0.3">
      <c r="B157" s="184"/>
      <c r="C157" s="184"/>
      <c r="D157" s="184"/>
      <c r="E157" s="184"/>
      <c r="F157" s="184"/>
      <c r="G157" s="184"/>
      <c r="H157" s="184"/>
      <c r="I157" s="184"/>
      <c r="J157" s="184"/>
      <c r="K157" s="184"/>
      <c r="L157" s="184"/>
      <c r="M157" s="194"/>
      <c r="N157" s="184"/>
      <c r="O157" s="184"/>
      <c r="P157" s="184"/>
      <c r="Q157" s="184"/>
      <c r="R157" s="184"/>
      <c r="S157" s="184"/>
      <c r="T157" s="184"/>
      <c r="U157" s="184"/>
    </row>
    <row r="158" spans="2:21" s="183" customFormat="1" ht="24" customHeight="1" x14ac:dyDescent="0.3">
      <c r="B158" s="184"/>
      <c r="C158" s="184"/>
      <c r="D158" s="184"/>
      <c r="E158" s="184"/>
      <c r="F158" s="184"/>
      <c r="G158" s="184"/>
      <c r="H158" s="184"/>
      <c r="I158" s="184"/>
      <c r="J158" s="184"/>
      <c r="K158" s="184"/>
      <c r="L158" s="184"/>
      <c r="M158" s="194"/>
      <c r="N158" s="184"/>
      <c r="O158" s="184"/>
      <c r="P158" s="184"/>
      <c r="Q158" s="184"/>
      <c r="R158" s="184"/>
      <c r="S158" s="184"/>
      <c r="T158" s="184"/>
      <c r="U158" s="184"/>
    </row>
    <row r="159" spans="2:21" s="183" customFormat="1" ht="24" customHeight="1" x14ac:dyDescent="0.3">
      <c r="B159" s="184"/>
      <c r="C159" s="184"/>
      <c r="D159" s="184"/>
      <c r="E159" s="184"/>
      <c r="F159" s="184"/>
      <c r="G159" s="184"/>
      <c r="H159" s="184"/>
      <c r="I159" s="184"/>
      <c r="J159" s="184"/>
      <c r="K159" s="184"/>
      <c r="L159" s="184"/>
      <c r="M159" s="194"/>
      <c r="N159" s="184"/>
      <c r="O159" s="184"/>
      <c r="P159" s="184"/>
      <c r="Q159" s="184"/>
      <c r="R159" s="184"/>
      <c r="S159" s="184"/>
      <c r="T159" s="184"/>
      <c r="U159" s="184"/>
    </row>
    <row r="160" spans="2:21" s="183" customFormat="1" ht="24" customHeight="1" x14ac:dyDescent="0.3">
      <c r="B160" s="184"/>
      <c r="C160" s="184"/>
      <c r="D160" s="184"/>
      <c r="E160" s="184"/>
      <c r="F160" s="184"/>
      <c r="G160" s="184"/>
      <c r="H160" s="184"/>
      <c r="I160" s="184"/>
      <c r="J160" s="184"/>
      <c r="K160" s="184"/>
      <c r="L160" s="184"/>
      <c r="M160" s="194"/>
      <c r="N160" s="184"/>
      <c r="O160" s="184"/>
      <c r="P160" s="184"/>
      <c r="Q160" s="184"/>
      <c r="R160" s="184"/>
      <c r="S160" s="184"/>
      <c r="T160" s="184"/>
      <c r="U160" s="184"/>
    </row>
    <row r="161" spans="2:21" s="183" customFormat="1" ht="24" customHeight="1" x14ac:dyDescent="0.3">
      <c r="B161" s="184"/>
      <c r="C161" s="184"/>
      <c r="D161" s="184"/>
      <c r="E161" s="184"/>
      <c r="F161" s="184"/>
      <c r="G161" s="184"/>
      <c r="H161" s="184"/>
      <c r="I161" s="184"/>
      <c r="J161" s="184"/>
      <c r="K161" s="184"/>
      <c r="L161" s="184"/>
      <c r="M161" s="194"/>
      <c r="N161" s="184"/>
      <c r="O161" s="184"/>
      <c r="P161" s="184"/>
      <c r="Q161" s="184"/>
      <c r="R161" s="184"/>
      <c r="S161" s="184"/>
      <c r="T161" s="184"/>
      <c r="U161" s="184"/>
    </row>
    <row r="162" spans="2:21" s="183" customFormat="1" ht="24" customHeight="1" x14ac:dyDescent="0.3">
      <c r="B162" s="184"/>
      <c r="C162" s="184"/>
      <c r="D162" s="184"/>
      <c r="E162" s="184"/>
      <c r="F162" s="184"/>
      <c r="G162" s="184"/>
      <c r="H162" s="184"/>
      <c r="I162" s="184"/>
      <c r="J162" s="184"/>
      <c r="K162" s="184"/>
      <c r="L162" s="184"/>
      <c r="M162" s="194"/>
      <c r="N162" s="184"/>
      <c r="O162" s="184"/>
      <c r="P162" s="184"/>
      <c r="Q162" s="184"/>
      <c r="R162" s="184"/>
      <c r="S162" s="184"/>
      <c r="T162" s="184"/>
      <c r="U162" s="184"/>
    </row>
    <row r="163" spans="2:21" s="183" customFormat="1" ht="24" customHeight="1" x14ac:dyDescent="0.3">
      <c r="B163" s="184"/>
      <c r="C163" s="184"/>
      <c r="D163" s="184"/>
      <c r="E163" s="184"/>
      <c r="F163" s="184"/>
      <c r="G163" s="184"/>
      <c r="H163" s="184"/>
      <c r="I163" s="184"/>
      <c r="J163" s="184"/>
      <c r="K163" s="184"/>
      <c r="L163" s="184"/>
      <c r="M163" s="194"/>
      <c r="N163" s="184"/>
      <c r="O163" s="184"/>
      <c r="P163" s="184"/>
      <c r="Q163" s="184"/>
      <c r="R163" s="184"/>
      <c r="S163" s="184"/>
      <c r="T163" s="184"/>
      <c r="U163" s="184"/>
    </row>
    <row r="164" spans="2:21" s="183" customFormat="1" ht="24" customHeight="1" x14ac:dyDescent="0.3">
      <c r="B164" s="184"/>
      <c r="C164" s="184"/>
      <c r="D164" s="184"/>
      <c r="E164" s="184"/>
      <c r="F164" s="184"/>
      <c r="G164" s="184"/>
      <c r="H164" s="184"/>
      <c r="I164" s="184"/>
      <c r="J164" s="184"/>
      <c r="K164" s="184"/>
      <c r="L164" s="184"/>
      <c r="M164" s="194"/>
      <c r="N164" s="184"/>
      <c r="O164" s="184"/>
      <c r="P164" s="184"/>
      <c r="Q164" s="184"/>
      <c r="R164" s="184"/>
      <c r="S164" s="184"/>
      <c r="T164" s="184"/>
      <c r="U164" s="184"/>
    </row>
    <row r="165" spans="2:21" s="183" customFormat="1" ht="24" customHeight="1" x14ac:dyDescent="0.3">
      <c r="B165" s="184"/>
      <c r="C165" s="184"/>
      <c r="D165" s="184"/>
      <c r="E165" s="184"/>
      <c r="F165" s="184"/>
      <c r="G165" s="184"/>
      <c r="H165" s="184"/>
      <c r="I165" s="184"/>
      <c r="J165" s="184"/>
      <c r="K165" s="184"/>
      <c r="L165" s="184"/>
      <c r="M165" s="194"/>
      <c r="N165" s="184"/>
      <c r="O165" s="184"/>
      <c r="P165" s="184"/>
      <c r="Q165" s="184"/>
      <c r="R165" s="184"/>
      <c r="S165" s="184"/>
      <c r="T165" s="184"/>
      <c r="U165" s="184"/>
    </row>
    <row r="166" spans="2:21" s="183" customFormat="1" ht="24" customHeight="1" x14ac:dyDescent="0.3">
      <c r="B166" s="184"/>
      <c r="C166" s="184"/>
      <c r="D166" s="184"/>
      <c r="E166" s="184"/>
      <c r="F166" s="184"/>
      <c r="G166" s="184"/>
      <c r="H166" s="184"/>
      <c r="I166" s="184"/>
      <c r="J166" s="184"/>
      <c r="K166" s="184"/>
      <c r="L166" s="184"/>
      <c r="M166" s="194"/>
      <c r="N166" s="184"/>
      <c r="O166" s="184"/>
      <c r="P166" s="184"/>
      <c r="Q166" s="184"/>
      <c r="R166" s="184"/>
      <c r="S166" s="184"/>
      <c r="T166" s="184"/>
      <c r="U166" s="184"/>
    </row>
    <row r="167" spans="2:21" s="183" customFormat="1" ht="24" customHeight="1" thickBot="1" x14ac:dyDescent="0.35">
      <c r="B167" s="184"/>
      <c r="C167" s="184"/>
      <c r="D167" s="184"/>
      <c r="E167" s="184"/>
      <c r="F167" s="184"/>
      <c r="G167" s="184"/>
      <c r="H167" s="184"/>
      <c r="I167" s="184"/>
      <c r="J167" s="184"/>
      <c r="K167" s="184"/>
      <c r="L167" s="184"/>
      <c r="M167" s="194"/>
      <c r="N167" s="184"/>
      <c r="O167" s="184"/>
      <c r="P167" s="184"/>
      <c r="Q167" s="184"/>
      <c r="R167" s="184"/>
      <c r="S167" s="184"/>
      <c r="T167" s="184"/>
      <c r="U167" s="184"/>
    </row>
  </sheetData>
  <mergeCells count="6">
    <mergeCell ref="A34:N34"/>
    <mergeCell ref="A1:U1"/>
    <mergeCell ref="B2:F2"/>
    <mergeCell ref="G2:K2"/>
    <mergeCell ref="L2:P2"/>
    <mergeCell ref="Q2:U2"/>
  </mergeCells>
  <printOptions horizontalCentered="1"/>
  <pageMargins left="0.31496062992125984" right="0.31496062992125984" top="0.59055118110236227" bottom="0.39370078740157483" header="0.31496062992125984" footer="0.31496062992125984"/>
  <pageSetup paperSize="9" scale="64" fitToHeight="0" orientation="landscape" r:id="rId1"/>
  <colBreaks count="1" manualBreakCount="1">
    <brk id="6"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7"/>
  <sheetViews>
    <sheetView showGridLines="0" view="pageBreakPreview" zoomScaleNormal="100" zoomScaleSheetLayoutView="100" workbookViewId="0">
      <selection activeCell="F8" sqref="F8"/>
    </sheetView>
  </sheetViews>
  <sheetFormatPr defaultColWidth="24.6640625" defaultRowHeight="25.5" customHeight="1" x14ac:dyDescent="0.3"/>
  <cols>
    <col min="1" max="1" width="33.88671875" style="33" customWidth="1"/>
    <col min="2" max="5" width="15.77734375" style="34" customWidth="1"/>
    <col min="6" max="16" width="14" style="32" customWidth="1"/>
    <col min="17" max="32" width="9.33203125" style="32" customWidth="1"/>
    <col min="33" max="16384" width="24.6640625" style="32"/>
  </cols>
  <sheetData>
    <row r="1" spans="1:6" s="273" customFormat="1" ht="30" customHeight="1" x14ac:dyDescent="0.3">
      <c r="A1" s="570" t="s">
        <v>446</v>
      </c>
      <c r="B1" s="584"/>
      <c r="C1" s="584"/>
      <c r="D1" s="584"/>
      <c r="E1" s="585"/>
    </row>
    <row r="2" spans="1:6" s="15" customFormat="1" ht="42.6" customHeight="1" x14ac:dyDescent="0.3">
      <c r="A2" s="624"/>
      <c r="B2" s="555" t="s">
        <v>586</v>
      </c>
      <c r="C2" s="555" t="s">
        <v>587</v>
      </c>
      <c r="D2" s="555" t="s">
        <v>585</v>
      </c>
      <c r="E2" s="556" t="s">
        <v>4</v>
      </c>
    </row>
    <row r="3" spans="1:6" s="28" customFormat="1" ht="19.95" customHeight="1" x14ac:dyDescent="0.3">
      <c r="A3" s="633" t="s">
        <v>230</v>
      </c>
      <c r="B3" s="625">
        <v>1167</v>
      </c>
      <c r="C3" s="625">
        <v>2648</v>
      </c>
      <c r="D3" s="625">
        <v>7473</v>
      </c>
      <c r="E3" s="630">
        <f>B3+C3+D3</f>
        <v>11288</v>
      </c>
    </row>
    <row r="4" spans="1:6" s="28" customFormat="1" ht="19.95" customHeight="1" x14ac:dyDescent="0.3">
      <c r="A4" s="634" t="s">
        <v>231</v>
      </c>
      <c r="B4" s="626">
        <v>864</v>
      </c>
      <c r="C4" s="626">
        <v>1398</v>
      </c>
      <c r="D4" s="626">
        <v>6192</v>
      </c>
      <c r="E4" s="631">
        <f t="shared" ref="E4:E13" si="0">B4+C4+D4</f>
        <v>8454</v>
      </c>
    </row>
    <row r="5" spans="1:6" s="28" customFormat="1" ht="19.95" customHeight="1" x14ac:dyDescent="0.3">
      <c r="A5" s="633" t="s">
        <v>91</v>
      </c>
      <c r="B5" s="625">
        <v>339</v>
      </c>
      <c r="C5" s="625">
        <v>658</v>
      </c>
      <c r="D5" s="625">
        <v>2849</v>
      </c>
      <c r="E5" s="630">
        <f t="shared" si="0"/>
        <v>3846</v>
      </c>
    </row>
    <row r="6" spans="1:6" s="28" customFormat="1" ht="19.95" customHeight="1" x14ac:dyDescent="0.3">
      <c r="A6" s="634" t="s">
        <v>92</v>
      </c>
      <c r="B6" s="626">
        <v>1505</v>
      </c>
      <c r="C6" s="626">
        <v>3149</v>
      </c>
      <c r="D6" s="626">
        <v>3820</v>
      </c>
      <c r="E6" s="631">
        <f t="shared" si="0"/>
        <v>8474</v>
      </c>
    </row>
    <row r="7" spans="1:6" s="28" customFormat="1" ht="19.95" customHeight="1" x14ac:dyDescent="0.3">
      <c r="A7" s="633" t="s">
        <v>93</v>
      </c>
      <c r="B7" s="625">
        <v>1371</v>
      </c>
      <c r="C7" s="625">
        <v>2387</v>
      </c>
      <c r="D7" s="625">
        <v>3769</v>
      </c>
      <c r="E7" s="630">
        <f t="shared" si="0"/>
        <v>7527</v>
      </c>
    </row>
    <row r="8" spans="1:6" s="28" customFormat="1" ht="19.95" customHeight="1" x14ac:dyDescent="0.3">
      <c r="A8" s="634" t="s">
        <v>94</v>
      </c>
      <c r="B8" s="626">
        <v>38</v>
      </c>
      <c r="C8" s="626">
        <v>562</v>
      </c>
      <c r="D8" s="626">
        <v>6517</v>
      </c>
      <c r="E8" s="631">
        <f t="shared" si="0"/>
        <v>7117</v>
      </c>
      <c r="F8" s="632"/>
    </row>
    <row r="9" spans="1:6" s="28" customFormat="1" ht="19.95" customHeight="1" x14ac:dyDescent="0.3">
      <c r="A9" s="633" t="s">
        <v>95</v>
      </c>
      <c r="B9" s="625">
        <v>878</v>
      </c>
      <c r="C9" s="625">
        <v>2549</v>
      </c>
      <c r="D9" s="625">
        <v>5298</v>
      </c>
      <c r="E9" s="630">
        <f t="shared" si="0"/>
        <v>8725</v>
      </c>
    </row>
    <row r="10" spans="1:6" s="28" customFormat="1" ht="19.95" customHeight="1" x14ac:dyDescent="0.3">
      <c r="A10" s="634" t="s">
        <v>96</v>
      </c>
      <c r="B10" s="626">
        <v>860</v>
      </c>
      <c r="C10" s="626">
        <v>2423</v>
      </c>
      <c r="D10" s="626">
        <v>7527</v>
      </c>
      <c r="E10" s="631">
        <f t="shared" si="0"/>
        <v>10810</v>
      </c>
    </row>
    <row r="11" spans="1:6" s="28" customFormat="1" ht="19.95" customHeight="1" x14ac:dyDescent="0.3">
      <c r="A11" s="633" t="s">
        <v>97</v>
      </c>
      <c r="B11" s="625">
        <v>1746</v>
      </c>
      <c r="C11" s="625">
        <v>4537</v>
      </c>
      <c r="D11" s="625">
        <v>4576</v>
      </c>
      <c r="E11" s="630">
        <f t="shared" si="0"/>
        <v>10859</v>
      </c>
    </row>
    <row r="12" spans="1:6" s="28" customFormat="1" ht="19.95" customHeight="1" x14ac:dyDescent="0.3">
      <c r="A12" s="634" t="s">
        <v>98</v>
      </c>
      <c r="B12" s="626">
        <v>559</v>
      </c>
      <c r="C12" s="626">
        <v>1473</v>
      </c>
      <c r="D12" s="626">
        <v>4935</v>
      </c>
      <c r="E12" s="631">
        <f t="shared" si="0"/>
        <v>6967</v>
      </c>
    </row>
    <row r="13" spans="1:6" s="15" customFormat="1" ht="25.05" customHeight="1" x14ac:dyDescent="0.3">
      <c r="A13" s="627" t="s">
        <v>99</v>
      </c>
      <c r="B13" s="628">
        <v>2100</v>
      </c>
      <c r="C13" s="628">
        <v>6017</v>
      </c>
      <c r="D13" s="628">
        <v>15711</v>
      </c>
      <c r="E13" s="629">
        <f t="shared" si="0"/>
        <v>23828</v>
      </c>
    </row>
    <row r="14" spans="1:6" s="22" customFormat="1" ht="33.6" customHeight="1" thickBot="1" x14ac:dyDescent="0.25">
      <c r="A14" s="635" t="s">
        <v>588</v>
      </c>
      <c r="B14" s="636"/>
      <c r="C14" s="636"/>
      <c r="D14" s="636"/>
      <c r="E14" s="636"/>
    </row>
    <row r="15" spans="1:6" ht="15" customHeight="1" thickTop="1" x14ac:dyDescent="0.2">
      <c r="A15" s="637" t="s">
        <v>589</v>
      </c>
      <c r="B15" s="638"/>
      <c r="C15" s="638"/>
      <c r="D15" s="638"/>
      <c r="E15" s="638"/>
    </row>
    <row r="17" ht="15" customHeight="1" x14ac:dyDescent="0.3"/>
  </sheetData>
  <mergeCells count="3">
    <mergeCell ref="A1:E1"/>
    <mergeCell ref="A15:E15"/>
    <mergeCell ref="A14:E14"/>
  </mergeCells>
  <printOptions horizontalCentered="1"/>
  <pageMargins left="0.51181102362204722" right="0.51181102362204722" top="0.74803149606299213" bottom="0.74803149606299213" header="0.31496062992125984" footer="0.31496062992125984"/>
  <pageSetup paperSize="9" scale="95"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6"/>
  <sheetViews>
    <sheetView view="pageBreakPreview" topLeftCell="B1" zoomScaleNormal="100" zoomScaleSheetLayoutView="100" workbookViewId="0">
      <selection activeCell="AF3" sqref="AF3"/>
    </sheetView>
  </sheetViews>
  <sheetFormatPr defaultColWidth="9.109375" defaultRowHeight="15" customHeight="1" x14ac:dyDescent="0.3"/>
  <cols>
    <col min="1" max="1" width="26.21875" style="151" customWidth="1"/>
    <col min="2" max="2" width="6" style="149" customWidth="1"/>
    <col min="3" max="4" width="6.77734375" style="149" customWidth="1"/>
    <col min="5" max="5" width="6" style="149" customWidth="1"/>
    <col min="6" max="7" width="6.77734375" style="149" customWidth="1"/>
    <col min="8" max="8" width="6" style="149" customWidth="1"/>
    <col min="9" max="10" width="6.77734375" style="149" customWidth="1"/>
    <col min="11" max="11" width="6" style="149" customWidth="1"/>
    <col min="12" max="13" width="6.77734375" style="149" customWidth="1"/>
    <col min="14" max="14" width="6" style="149" customWidth="1"/>
    <col min="15" max="16" width="6.77734375" style="149" customWidth="1"/>
    <col min="17" max="17" width="6" style="149" customWidth="1"/>
    <col min="18" max="19" width="6.77734375" style="149" customWidth="1"/>
    <col min="20" max="20" width="6" style="149" customWidth="1"/>
    <col min="21" max="22" width="6.77734375" style="149" customWidth="1"/>
    <col min="23" max="23" width="6" style="149" customWidth="1"/>
    <col min="24" max="25" width="6.77734375" style="149" customWidth="1"/>
    <col min="26" max="26" width="6" style="149" customWidth="1"/>
    <col min="27" max="28" width="6.77734375" style="149" customWidth="1"/>
    <col min="29" max="29" width="6" style="149" customWidth="1"/>
    <col min="30" max="30" width="6.77734375" style="149" customWidth="1"/>
    <col min="31" max="31" width="8" style="149" customWidth="1"/>
    <col min="32" max="32" width="6" style="149" customWidth="1"/>
    <col min="33" max="16384" width="9.109375" style="149"/>
  </cols>
  <sheetData>
    <row r="1" spans="1:31" s="306" customFormat="1" ht="40.049999999999997" customHeight="1" x14ac:dyDescent="0.3">
      <c r="A1" s="570" t="s">
        <v>363</v>
      </c>
      <c r="B1" s="584"/>
      <c r="C1" s="584"/>
      <c r="D1" s="584"/>
      <c r="E1" s="584"/>
      <c r="F1" s="584"/>
      <c r="G1" s="584"/>
      <c r="H1" s="584"/>
      <c r="I1" s="584"/>
      <c r="J1" s="584"/>
      <c r="K1" s="584"/>
      <c r="L1" s="584"/>
      <c r="M1" s="584"/>
      <c r="N1" s="584"/>
      <c r="O1" s="584"/>
      <c r="P1" s="584"/>
      <c r="Q1" s="584"/>
      <c r="R1" s="584"/>
      <c r="S1" s="584"/>
      <c r="T1" s="584"/>
      <c r="U1" s="584"/>
      <c r="V1" s="584"/>
      <c r="W1" s="584"/>
      <c r="X1" s="584"/>
      <c r="Y1" s="584"/>
      <c r="Z1" s="584"/>
      <c r="AA1" s="584"/>
      <c r="AB1" s="584"/>
      <c r="AC1" s="584"/>
      <c r="AD1" s="584"/>
      <c r="AE1" s="585"/>
    </row>
    <row r="2" spans="1:31" ht="72" customHeight="1" x14ac:dyDescent="0.3">
      <c r="A2" s="655" t="s">
        <v>631</v>
      </c>
      <c r="B2" s="639" t="s">
        <v>226</v>
      </c>
      <c r="C2" s="639"/>
      <c r="D2" s="639"/>
      <c r="E2" s="639" t="s">
        <v>220</v>
      </c>
      <c r="F2" s="639"/>
      <c r="G2" s="639"/>
      <c r="H2" s="639" t="s">
        <v>229</v>
      </c>
      <c r="I2" s="639"/>
      <c r="J2" s="639"/>
      <c r="K2" s="639" t="s">
        <v>221</v>
      </c>
      <c r="L2" s="639"/>
      <c r="M2" s="639"/>
      <c r="N2" s="639" t="s">
        <v>227</v>
      </c>
      <c r="O2" s="639"/>
      <c r="P2" s="639"/>
      <c r="Q2" s="639" t="s">
        <v>222</v>
      </c>
      <c r="R2" s="639"/>
      <c r="S2" s="639"/>
      <c r="T2" s="639" t="s">
        <v>225</v>
      </c>
      <c r="U2" s="639"/>
      <c r="V2" s="639"/>
      <c r="W2" s="639" t="s">
        <v>228</v>
      </c>
      <c r="X2" s="639"/>
      <c r="Y2" s="639"/>
      <c r="Z2" s="639" t="s">
        <v>223</v>
      </c>
      <c r="AA2" s="639"/>
      <c r="AB2" s="639"/>
      <c r="AC2" s="639" t="s">
        <v>4</v>
      </c>
      <c r="AD2" s="639"/>
      <c r="AE2" s="640"/>
    </row>
    <row r="3" spans="1:31" s="162" customFormat="1" ht="60" customHeight="1" x14ac:dyDescent="0.3">
      <c r="A3" s="656"/>
      <c r="B3" s="641" t="s">
        <v>238</v>
      </c>
      <c r="C3" s="641" t="s">
        <v>657</v>
      </c>
      <c r="D3" s="641" t="s">
        <v>4</v>
      </c>
      <c r="E3" s="641" t="s">
        <v>324</v>
      </c>
      <c r="F3" s="641" t="s">
        <v>657</v>
      </c>
      <c r="G3" s="641" t="s">
        <v>4</v>
      </c>
      <c r="H3" s="641" t="s">
        <v>324</v>
      </c>
      <c r="I3" s="641" t="s">
        <v>657</v>
      </c>
      <c r="J3" s="641" t="s">
        <v>4</v>
      </c>
      <c r="K3" s="641" t="s">
        <v>324</v>
      </c>
      <c r="L3" s="641" t="s">
        <v>657</v>
      </c>
      <c r="M3" s="641" t="s">
        <v>4</v>
      </c>
      <c r="N3" s="641" t="s">
        <v>324</v>
      </c>
      <c r="O3" s="641" t="s">
        <v>657</v>
      </c>
      <c r="P3" s="641" t="s">
        <v>4</v>
      </c>
      <c r="Q3" s="641" t="s">
        <v>324</v>
      </c>
      <c r="R3" s="641" t="s">
        <v>657</v>
      </c>
      <c r="S3" s="641" t="s">
        <v>4</v>
      </c>
      <c r="T3" s="641" t="s">
        <v>324</v>
      </c>
      <c r="U3" s="641" t="s">
        <v>657</v>
      </c>
      <c r="V3" s="641" t="s">
        <v>4</v>
      </c>
      <c r="W3" s="641" t="s">
        <v>324</v>
      </c>
      <c r="X3" s="641" t="s">
        <v>657</v>
      </c>
      <c r="Y3" s="641" t="s">
        <v>4</v>
      </c>
      <c r="Z3" s="641" t="s">
        <v>324</v>
      </c>
      <c r="AA3" s="641" t="s">
        <v>657</v>
      </c>
      <c r="AB3" s="641" t="s">
        <v>4</v>
      </c>
      <c r="AC3" s="641" t="s">
        <v>324</v>
      </c>
      <c r="AD3" s="641" t="s">
        <v>657</v>
      </c>
      <c r="AE3" s="642" t="s">
        <v>4</v>
      </c>
    </row>
    <row r="4" spans="1:31" s="150" customFormat="1" ht="19.95" customHeight="1" x14ac:dyDescent="0.3">
      <c r="A4" s="633" t="s">
        <v>230</v>
      </c>
      <c r="B4" s="643">
        <v>428</v>
      </c>
      <c r="C4" s="643">
        <v>842</v>
      </c>
      <c r="D4" s="643">
        <v>1270</v>
      </c>
      <c r="E4" s="643">
        <v>422</v>
      </c>
      <c r="F4" s="643">
        <v>543</v>
      </c>
      <c r="G4" s="643">
        <v>965</v>
      </c>
      <c r="H4" s="643">
        <v>89</v>
      </c>
      <c r="I4" s="643">
        <v>534</v>
      </c>
      <c r="J4" s="643">
        <v>623</v>
      </c>
      <c r="K4" s="643">
        <v>603</v>
      </c>
      <c r="L4" s="643">
        <v>1640</v>
      </c>
      <c r="M4" s="643">
        <v>2243</v>
      </c>
      <c r="N4" s="643">
        <v>643</v>
      </c>
      <c r="O4" s="643">
        <v>776</v>
      </c>
      <c r="P4" s="643">
        <v>1419</v>
      </c>
      <c r="Q4" s="643">
        <v>161</v>
      </c>
      <c r="R4" s="643">
        <v>229</v>
      </c>
      <c r="S4" s="643">
        <v>390</v>
      </c>
      <c r="T4" s="643">
        <v>439</v>
      </c>
      <c r="U4" s="643">
        <v>922</v>
      </c>
      <c r="V4" s="643">
        <v>1361</v>
      </c>
      <c r="W4" s="643">
        <v>517</v>
      </c>
      <c r="X4" s="643">
        <v>975</v>
      </c>
      <c r="Y4" s="643">
        <v>1492</v>
      </c>
      <c r="Z4" s="643">
        <v>513</v>
      </c>
      <c r="AA4" s="643">
        <v>1012</v>
      </c>
      <c r="AB4" s="643">
        <v>1525</v>
      </c>
      <c r="AC4" s="643">
        <v>3815</v>
      </c>
      <c r="AD4" s="643">
        <v>7473</v>
      </c>
      <c r="AE4" s="644">
        <v>11288</v>
      </c>
    </row>
    <row r="5" spans="1:31" s="148" customFormat="1" ht="19.95" customHeight="1" x14ac:dyDescent="0.3">
      <c r="A5" s="634" t="s">
        <v>231</v>
      </c>
      <c r="B5" s="645">
        <v>174</v>
      </c>
      <c r="C5" s="645">
        <v>764</v>
      </c>
      <c r="D5" s="645">
        <v>938</v>
      </c>
      <c r="E5" s="645">
        <v>211</v>
      </c>
      <c r="F5" s="645">
        <v>260</v>
      </c>
      <c r="G5" s="645">
        <v>471</v>
      </c>
      <c r="H5" s="645">
        <v>69</v>
      </c>
      <c r="I5" s="645">
        <v>493</v>
      </c>
      <c r="J5" s="645">
        <v>562</v>
      </c>
      <c r="K5" s="645">
        <v>424</v>
      </c>
      <c r="L5" s="645">
        <v>1343</v>
      </c>
      <c r="M5" s="645">
        <v>1767</v>
      </c>
      <c r="N5" s="645">
        <v>707</v>
      </c>
      <c r="O5" s="645">
        <v>946</v>
      </c>
      <c r="P5" s="645">
        <v>1653</v>
      </c>
      <c r="Q5" s="645">
        <v>128</v>
      </c>
      <c r="R5" s="645">
        <v>186</v>
      </c>
      <c r="S5" s="645">
        <v>314</v>
      </c>
      <c r="T5" s="645">
        <v>104</v>
      </c>
      <c r="U5" s="645">
        <v>850</v>
      </c>
      <c r="V5" s="645">
        <v>954</v>
      </c>
      <c r="W5" s="645">
        <v>242</v>
      </c>
      <c r="X5" s="645">
        <v>733</v>
      </c>
      <c r="Y5" s="645">
        <v>975</v>
      </c>
      <c r="Z5" s="645">
        <v>203</v>
      </c>
      <c r="AA5" s="645">
        <v>617</v>
      </c>
      <c r="AB5" s="645">
        <v>820</v>
      </c>
      <c r="AC5" s="645">
        <v>2262</v>
      </c>
      <c r="AD5" s="645">
        <v>6192</v>
      </c>
      <c r="AE5" s="646">
        <v>8454</v>
      </c>
    </row>
    <row r="6" spans="1:31" s="150" customFormat="1" ht="19.95" customHeight="1" x14ac:dyDescent="0.3">
      <c r="A6" s="633" t="s">
        <v>91</v>
      </c>
      <c r="B6" s="643">
        <v>101</v>
      </c>
      <c r="C6" s="643">
        <v>359</v>
      </c>
      <c r="D6" s="643">
        <v>460</v>
      </c>
      <c r="E6" s="643">
        <v>111</v>
      </c>
      <c r="F6" s="643">
        <v>200</v>
      </c>
      <c r="G6" s="643">
        <v>311</v>
      </c>
      <c r="H6" s="643">
        <v>41</v>
      </c>
      <c r="I6" s="643">
        <v>235</v>
      </c>
      <c r="J6" s="643">
        <v>276</v>
      </c>
      <c r="K6" s="643">
        <v>90</v>
      </c>
      <c r="L6" s="643">
        <v>488</v>
      </c>
      <c r="M6" s="643">
        <v>578</v>
      </c>
      <c r="N6" s="643">
        <v>193</v>
      </c>
      <c r="O6" s="643">
        <v>195</v>
      </c>
      <c r="P6" s="643">
        <v>388</v>
      </c>
      <c r="Q6" s="643">
        <v>57</v>
      </c>
      <c r="R6" s="643">
        <v>71</v>
      </c>
      <c r="S6" s="643">
        <v>128</v>
      </c>
      <c r="T6" s="643">
        <v>107</v>
      </c>
      <c r="U6" s="643">
        <v>362</v>
      </c>
      <c r="V6" s="643">
        <v>469</v>
      </c>
      <c r="W6" s="643">
        <v>177</v>
      </c>
      <c r="X6" s="643">
        <v>357</v>
      </c>
      <c r="Y6" s="643">
        <v>534</v>
      </c>
      <c r="Z6" s="643">
        <v>120</v>
      </c>
      <c r="AA6" s="643">
        <v>582</v>
      </c>
      <c r="AB6" s="643">
        <v>702</v>
      </c>
      <c r="AC6" s="643">
        <v>997</v>
      </c>
      <c r="AD6" s="643">
        <v>2849</v>
      </c>
      <c r="AE6" s="644">
        <v>3846</v>
      </c>
    </row>
    <row r="7" spans="1:31" s="148" customFormat="1" ht="19.95" customHeight="1" x14ac:dyDescent="0.3">
      <c r="A7" s="634" t="s">
        <v>92</v>
      </c>
      <c r="B7" s="645">
        <v>569</v>
      </c>
      <c r="C7" s="645">
        <v>377</v>
      </c>
      <c r="D7" s="645">
        <v>946</v>
      </c>
      <c r="E7" s="645">
        <v>383</v>
      </c>
      <c r="F7" s="645">
        <v>298</v>
      </c>
      <c r="G7" s="645">
        <v>681</v>
      </c>
      <c r="H7" s="645">
        <v>426</v>
      </c>
      <c r="I7" s="645">
        <v>310</v>
      </c>
      <c r="J7" s="645">
        <v>736</v>
      </c>
      <c r="K7" s="645">
        <v>700</v>
      </c>
      <c r="L7" s="645">
        <v>674</v>
      </c>
      <c r="M7" s="645">
        <v>1374</v>
      </c>
      <c r="N7" s="645">
        <v>716</v>
      </c>
      <c r="O7" s="645">
        <v>233</v>
      </c>
      <c r="P7" s="645">
        <v>949</v>
      </c>
      <c r="Q7" s="645">
        <v>275</v>
      </c>
      <c r="R7" s="645">
        <v>125</v>
      </c>
      <c r="S7" s="645">
        <v>400</v>
      </c>
      <c r="T7" s="645">
        <v>532</v>
      </c>
      <c r="U7" s="645">
        <v>663</v>
      </c>
      <c r="V7" s="645">
        <v>1195</v>
      </c>
      <c r="W7" s="645">
        <v>654</v>
      </c>
      <c r="X7" s="645">
        <v>577</v>
      </c>
      <c r="Y7" s="645">
        <v>1231</v>
      </c>
      <c r="Z7" s="645">
        <v>399</v>
      </c>
      <c r="AA7" s="645">
        <v>563</v>
      </c>
      <c r="AB7" s="645">
        <v>962</v>
      </c>
      <c r="AC7" s="645">
        <v>4654</v>
      </c>
      <c r="AD7" s="645">
        <v>3820</v>
      </c>
      <c r="AE7" s="646">
        <v>8474</v>
      </c>
    </row>
    <row r="8" spans="1:31" s="150" customFormat="1" ht="19.95" customHeight="1" x14ac:dyDescent="0.3">
      <c r="A8" s="633" t="s">
        <v>93</v>
      </c>
      <c r="B8" s="643">
        <v>324</v>
      </c>
      <c r="C8" s="643">
        <v>364</v>
      </c>
      <c r="D8" s="643">
        <v>688</v>
      </c>
      <c r="E8" s="643">
        <v>365</v>
      </c>
      <c r="F8" s="643">
        <v>375</v>
      </c>
      <c r="G8" s="643">
        <v>740</v>
      </c>
      <c r="H8" s="643">
        <v>343</v>
      </c>
      <c r="I8" s="643">
        <v>319</v>
      </c>
      <c r="J8" s="643">
        <v>662</v>
      </c>
      <c r="K8" s="643">
        <v>588</v>
      </c>
      <c r="L8" s="643">
        <v>414</v>
      </c>
      <c r="M8" s="643">
        <v>1002</v>
      </c>
      <c r="N8" s="643">
        <v>611</v>
      </c>
      <c r="O8" s="643">
        <v>287</v>
      </c>
      <c r="P8" s="643">
        <v>898</v>
      </c>
      <c r="Q8" s="643">
        <v>242</v>
      </c>
      <c r="R8" s="643">
        <v>265</v>
      </c>
      <c r="S8" s="643">
        <v>507</v>
      </c>
      <c r="T8" s="643">
        <v>312</v>
      </c>
      <c r="U8" s="643">
        <v>562</v>
      </c>
      <c r="V8" s="643">
        <v>874</v>
      </c>
      <c r="W8" s="643">
        <v>477</v>
      </c>
      <c r="X8" s="643">
        <v>412</v>
      </c>
      <c r="Y8" s="643">
        <v>889</v>
      </c>
      <c r="Z8" s="643">
        <v>496</v>
      </c>
      <c r="AA8" s="643">
        <v>771</v>
      </c>
      <c r="AB8" s="643">
        <v>1267</v>
      </c>
      <c r="AC8" s="643">
        <v>3758</v>
      </c>
      <c r="AD8" s="643">
        <v>3769</v>
      </c>
      <c r="AE8" s="644">
        <v>7527</v>
      </c>
    </row>
    <row r="9" spans="1:31" s="148" customFormat="1" ht="19.95" customHeight="1" x14ac:dyDescent="0.3">
      <c r="A9" s="634" t="s">
        <v>94</v>
      </c>
      <c r="B9" s="645">
        <v>121</v>
      </c>
      <c r="C9" s="645">
        <v>642</v>
      </c>
      <c r="D9" s="645">
        <v>763</v>
      </c>
      <c r="E9" s="645">
        <v>32</v>
      </c>
      <c r="F9" s="645">
        <v>663</v>
      </c>
      <c r="G9" s="645">
        <v>695</v>
      </c>
      <c r="H9" s="645">
        <v>48</v>
      </c>
      <c r="I9" s="645">
        <v>635</v>
      </c>
      <c r="J9" s="645">
        <v>683</v>
      </c>
      <c r="K9" s="645">
        <v>39</v>
      </c>
      <c r="L9" s="645">
        <v>800</v>
      </c>
      <c r="M9" s="645">
        <v>839</v>
      </c>
      <c r="N9" s="645">
        <v>76</v>
      </c>
      <c r="O9" s="645">
        <v>716</v>
      </c>
      <c r="P9" s="645">
        <v>792</v>
      </c>
      <c r="Q9" s="645">
        <v>33</v>
      </c>
      <c r="R9" s="645">
        <v>302</v>
      </c>
      <c r="S9" s="645">
        <v>335</v>
      </c>
      <c r="T9" s="645">
        <v>56</v>
      </c>
      <c r="U9" s="645">
        <v>1026</v>
      </c>
      <c r="V9" s="645">
        <v>1082</v>
      </c>
      <c r="W9" s="645">
        <v>32</v>
      </c>
      <c r="X9" s="645">
        <v>694</v>
      </c>
      <c r="Y9" s="645">
        <v>726</v>
      </c>
      <c r="Z9" s="645">
        <v>163</v>
      </c>
      <c r="AA9" s="645">
        <v>1039</v>
      </c>
      <c r="AB9" s="645">
        <v>1202</v>
      </c>
      <c r="AC9" s="645">
        <v>600</v>
      </c>
      <c r="AD9" s="645">
        <v>6517</v>
      </c>
      <c r="AE9" s="646">
        <v>7117</v>
      </c>
    </row>
    <row r="10" spans="1:31" s="150" customFormat="1" ht="19.95" customHeight="1" x14ac:dyDescent="0.3">
      <c r="A10" s="633" t="s">
        <v>95</v>
      </c>
      <c r="B10" s="643">
        <v>302</v>
      </c>
      <c r="C10" s="643">
        <v>319</v>
      </c>
      <c r="D10" s="643">
        <v>621</v>
      </c>
      <c r="E10" s="643">
        <v>374</v>
      </c>
      <c r="F10" s="643">
        <v>628</v>
      </c>
      <c r="G10" s="643">
        <v>1002</v>
      </c>
      <c r="H10" s="643">
        <v>347</v>
      </c>
      <c r="I10" s="643">
        <v>547</v>
      </c>
      <c r="J10" s="643">
        <v>894</v>
      </c>
      <c r="K10" s="643">
        <v>546</v>
      </c>
      <c r="L10" s="643">
        <v>858</v>
      </c>
      <c r="M10" s="643">
        <v>1404</v>
      </c>
      <c r="N10" s="643">
        <v>450</v>
      </c>
      <c r="O10" s="643">
        <v>421</v>
      </c>
      <c r="P10" s="643">
        <v>871</v>
      </c>
      <c r="Q10" s="643">
        <v>369</v>
      </c>
      <c r="R10" s="643">
        <v>289</v>
      </c>
      <c r="S10" s="643">
        <v>658</v>
      </c>
      <c r="T10" s="643">
        <v>260</v>
      </c>
      <c r="U10" s="643">
        <v>955</v>
      </c>
      <c r="V10" s="643">
        <v>1215</v>
      </c>
      <c r="W10" s="643">
        <v>395</v>
      </c>
      <c r="X10" s="643">
        <v>602</v>
      </c>
      <c r="Y10" s="643">
        <v>997</v>
      </c>
      <c r="Z10" s="643">
        <v>384</v>
      </c>
      <c r="AA10" s="643">
        <v>679</v>
      </c>
      <c r="AB10" s="643">
        <v>1063</v>
      </c>
      <c r="AC10" s="643">
        <v>3427</v>
      </c>
      <c r="AD10" s="643">
        <v>5298</v>
      </c>
      <c r="AE10" s="644">
        <v>8725</v>
      </c>
    </row>
    <row r="11" spans="1:31" s="148" customFormat="1" ht="19.95" customHeight="1" x14ac:dyDescent="0.3">
      <c r="A11" s="634" t="s">
        <v>96</v>
      </c>
      <c r="B11" s="645">
        <v>90</v>
      </c>
      <c r="C11" s="645">
        <v>417</v>
      </c>
      <c r="D11" s="645">
        <v>507</v>
      </c>
      <c r="E11" s="645">
        <v>454</v>
      </c>
      <c r="F11" s="645">
        <v>910</v>
      </c>
      <c r="G11" s="645">
        <v>1364</v>
      </c>
      <c r="H11" s="645">
        <v>330</v>
      </c>
      <c r="I11" s="645">
        <v>767</v>
      </c>
      <c r="J11" s="645">
        <v>1097</v>
      </c>
      <c r="K11" s="645">
        <v>566</v>
      </c>
      <c r="L11" s="645">
        <v>842</v>
      </c>
      <c r="M11" s="645">
        <v>1408</v>
      </c>
      <c r="N11" s="645">
        <v>228</v>
      </c>
      <c r="O11" s="645">
        <v>601</v>
      </c>
      <c r="P11" s="645">
        <v>829</v>
      </c>
      <c r="Q11" s="645">
        <v>234</v>
      </c>
      <c r="R11" s="645">
        <v>257</v>
      </c>
      <c r="S11" s="645">
        <v>491</v>
      </c>
      <c r="T11" s="645">
        <v>467</v>
      </c>
      <c r="U11" s="645">
        <v>1592</v>
      </c>
      <c r="V11" s="645">
        <v>2059</v>
      </c>
      <c r="W11" s="645">
        <v>381</v>
      </c>
      <c r="X11" s="645">
        <v>988</v>
      </c>
      <c r="Y11" s="645">
        <v>1369</v>
      </c>
      <c r="Z11" s="645">
        <v>533</v>
      </c>
      <c r="AA11" s="645">
        <v>1153</v>
      </c>
      <c r="AB11" s="645">
        <v>1686</v>
      </c>
      <c r="AC11" s="645">
        <v>3283</v>
      </c>
      <c r="AD11" s="645">
        <v>7527</v>
      </c>
      <c r="AE11" s="646">
        <v>10810</v>
      </c>
    </row>
    <row r="12" spans="1:31" s="150" customFormat="1" ht="19.95" customHeight="1" x14ac:dyDescent="0.3">
      <c r="A12" s="633" t="s">
        <v>97</v>
      </c>
      <c r="B12" s="643">
        <v>704</v>
      </c>
      <c r="C12" s="643">
        <v>406</v>
      </c>
      <c r="D12" s="643">
        <v>1110</v>
      </c>
      <c r="E12" s="643">
        <v>631</v>
      </c>
      <c r="F12" s="643">
        <v>435</v>
      </c>
      <c r="G12" s="643">
        <v>1066</v>
      </c>
      <c r="H12" s="643">
        <v>485</v>
      </c>
      <c r="I12" s="643">
        <v>368</v>
      </c>
      <c r="J12" s="643">
        <v>853</v>
      </c>
      <c r="K12" s="643">
        <v>902</v>
      </c>
      <c r="L12" s="643">
        <v>759</v>
      </c>
      <c r="M12" s="643">
        <v>1661</v>
      </c>
      <c r="N12" s="643">
        <v>912</v>
      </c>
      <c r="O12" s="643">
        <v>450</v>
      </c>
      <c r="P12" s="643">
        <v>1362</v>
      </c>
      <c r="Q12" s="643">
        <v>500</v>
      </c>
      <c r="R12" s="643">
        <v>174</v>
      </c>
      <c r="S12" s="643">
        <v>674</v>
      </c>
      <c r="T12" s="643">
        <v>642</v>
      </c>
      <c r="U12" s="643">
        <v>694</v>
      </c>
      <c r="V12" s="643">
        <v>1336</v>
      </c>
      <c r="W12" s="643">
        <v>840</v>
      </c>
      <c r="X12" s="643">
        <v>591</v>
      </c>
      <c r="Y12" s="643">
        <v>1431</v>
      </c>
      <c r="Z12" s="643">
        <v>667</v>
      </c>
      <c r="AA12" s="643">
        <v>699</v>
      </c>
      <c r="AB12" s="643">
        <v>1366</v>
      </c>
      <c r="AC12" s="643">
        <v>6283</v>
      </c>
      <c r="AD12" s="643">
        <v>4576</v>
      </c>
      <c r="AE12" s="644">
        <v>10859</v>
      </c>
    </row>
    <row r="13" spans="1:31" s="148" customFormat="1" ht="19.95" customHeight="1" x14ac:dyDescent="0.3">
      <c r="A13" s="634" t="s">
        <v>98</v>
      </c>
      <c r="B13" s="645">
        <v>525</v>
      </c>
      <c r="C13" s="645">
        <v>333</v>
      </c>
      <c r="D13" s="645">
        <v>858</v>
      </c>
      <c r="E13" s="645">
        <v>368</v>
      </c>
      <c r="F13" s="645">
        <v>701</v>
      </c>
      <c r="G13" s="645">
        <v>1069</v>
      </c>
      <c r="H13" s="645">
        <v>76</v>
      </c>
      <c r="I13" s="645">
        <v>353</v>
      </c>
      <c r="J13" s="645">
        <v>429</v>
      </c>
      <c r="K13" s="645">
        <v>239</v>
      </c>
      <c r="L13" s="645">
        <v>1000</v>
      </c>
      <c r="M13" s="645">
        <v>1239</v>
      </c>
      <c r="N13" s="645">
        <v>131</v>
      </c>
      <c r="O13" s="645">
        <v>426</v>
      </c>
      <c r="P13" s="645">
        <v>557</v>
      </c>
      <c r="Q13" s="645">
        <v>114</v>
      </c>
      <c r="R13" s="645">
        <v>183</v>
      </c>
      <c r="S13" s="645">
        <v>297</v>
      </c>
      <c r="T13" s="645">
        <v>228</v>
      </c>
      <c r="U13" s="645">
        <v>520</v>
      </c>
      <c r="V13" s="645">
        <v>748</v>
      </c>
      <c r="W13" s="645">
        <v>178</v>
      </c>
      <c r="X13" s="645">
        <v>438</v>
      </c>
      <c r="Y13" s="645">
        <v>616</v>
      </c>
      <c r="Z13" s="645">
        <v>173</v>
      </c>
      <c r="AA13" s="645">
        <v>981</v>
      </c>
      <c r="AB13" s="645">
        <v>1154</v>
      </c>
      <c r="AC13" s="645">
        <v>2032</v>
      </c>
      <c r="AD13" s="645">
        <v>4935</v>
      </c>
      <c r="AE13" s="646">
        <v>6967</v>
      </c>
    </row>
    <row r="14" spans="1:31" s="150" customFormat="1" ht="25.05" customHeight="1" x14ac:dyDescent="0.3">
      <c r="A14" s="647" t="s">
        <v>99</v>
      </c>
      <c r="B14" s="648">
        <v>810</v>
      </c>
      <c r="C14" s="648">
        <v>1405</v>
      </c>
      <c r="D14" s="648">
        <v>2215</v>
      </c>
      <c r="E14" s="648">
        <v>952</v>
      </c>
      <c r="F14" s="648">
        <v>1821</v>
      </c>
      <c r="G14" s="648">
        <v>2773</v>
      </c>
      <c r="H14" s="648">
        <v>598</v>
      </c>
      <c r="I14" s="648">
        <v>1239</v>
      </c>
      <c r="J14" s="648">
        <v>1837</v>
      </c>
      <c r="K14" s="648">
        <v>1162</v>
      </c>
      <c r="L14" s="648">
        <v>2388</v>
      </c>
      <c r="M14" s="648">
        <v>3550</v>
      </c>
      <c r="N14" s="648">
        <v>1133</v>
      </c>
      <c r="O14" s="648">
        <v>1767</v>
      </c>
      <c r="P14" s="648">
        <v>2900</v>
      </c>
      <c r="Q14" s="648">
        <v>565</v>
      </c>
      <c r="R14" s="648">
        <v>657</v>
      </c>
      <c r="S14" s="648">
        <v>1222</v>
      </c>
      <c r="T14" s="648">
        <v>900</v>
      </c>
      <c r="U14" s="648">
        <v>2345</v>
      </c>
      <c r="V14" s="648">
        <v>3245</v>
      </c>
      <c r="W14" s="648">
        <v>1099</v>
      </c>
      <c r="X14" s="648">
        <v>2145</v>
      </c>
      <c r="Y14" s="648">
        <v>3244</v>
      </c>
      <c r="Z14" s="648">
        <v>898</v>
      </c>
      <c r="AA14" s="648">
        <v>1944</v>
      </c>
      <c r="AB14" s="648">
        <v>2842</v>
      </c>
      <c r="AC14" s="648">
        <v>8117</v>
      </c>
      <c r="AD14" s="648">
        <v>15711</v>
      </c>
      <c r="AE14" s="644">
        <v>23828</v>
      </c>
    </row>
    <row r="15" spans="1:31" s="50" customFormat="1" ht="25.05" customHeight="1" x14ac:dyDescent="0.3">
      <c r="A15" s="649" t="s">
        <v>588</v>
      </c>
      <c r="B15" s="650"/>
      <c r="C15" s="650"/>
      <c r="D15" s="650"/>
      <c r="E15" s="650"/>
      <c r="F15" s="650"/>
      <c r="G15" s="650"/>
      <c r="H15" s="650"/>
      <c r="I15" s="650"/>
      <c r="J15" s="650"/>
      <c r="K15" s="650"/>
      <c r="L15" s="650"/>
      <c r="M15" s="650"/>
      <c r="N15" s="650"/>
      <c r="O15" s="650"/>
      <c r="P15" s="650"/>
      <c r="Q15" s="650"/>
      <c r="R15" s="650"/>
      <c r="S15" s="650"/>
      <c r="T15" s="650"/>
      <c r="U15" s="650"/>
      <c r="V15" s="650"/>
      <c r="W15" s="650"/>
      <c r="X15" s="650"/>
      <c r="Y15" s="650"/>
      <c r="Z15" s="650"/>
      <c r="AA15" s="650"/>
      <c r="AB15" s="650"/>
      <c r="AC15" s="650"/>
      <c r="AD15" s="650"/>
      <c r="AE15" s="651"/>
    </row>
    <row r="16" spans="1:31" ht="15" customHeight="1" x14ac:dyDescent="0.3">
      <c r="A16" s="652" t="s">
        <v>447</v>
      </c>
      <c r="B16" s="653"/>
      <c r="C16" s="653"/>
      <c r="D16" s="653"/>
      <c r="E16" s="653"/>
      <c r="F16" s="653"/>
      <c r="G16" s="653"/>
      <c r="H16" s="653"/>
      <c r="I16" s="653"/>
      <c r="J16" s="653"/>
      <c r="K16" s="653"/>
      <c r="L16" s="653"/>
      <c r="M16" s="653"/>
      <c r="N16" s="653"/>
      <c r="O16" s="653"/>
      <c r="P16" s="653"/>
      <c r="Q16" s="653"/>
      <c r="R16" s="653"/>
      <c r="S16" s="653"/>
      <c r="T16" s="653"/>
      <c r="U16" s="653"/>
      <c r="V16" s="653"/>
      <c r="W16" s="653"/>
      <c r="X16" s="653"/>
      <c r="Y16" s="653"/>
      <c r="Z16" s="653"/>
      <c r="AA16" s="653"/>
      <c r="AB16" s="653"/>
      <c r="AC16" s="653"/>
      <c r="AD16" s="653"/>
      <c r="AE16" s="654"/>
    </row>
  </sheetData>
  <mergeCells count="14">
    <mergeCell ref="A16:AE16"/>
    <mergeCell ref="A15:AE15"/>
    <mergeCell ref="Z2:AB2"/>
    <mergeCell ref="AC2:AE2"/>
    <mergeCell ref="A1:AE1"/>
    <mergeCell ref="B2:D2"/>
    <mergeCell ref="E2:G2"/>
    <mergeCell ref="H2:J2"/>
    <mergeCell ref="K2:M2"/>
    <mergeCell ref="N2:P2"/>
    <mergeCell ref="Q2:S2"/>
    <mergeCell ref="T2:V2"/>
    <mergeCell ref="W2:Y2"/>
    <mergeCell ref="A2:A3"/>
  </mergeCells>
  <printOptions horizontalCentered="1"/>
  <pageMargins left="0.31496062992125984" right="0.31496062992125984" top="0.74803149606299213" bottom="0.74803149606299213" header="0.31496062992125984" footer="0.31496062992125984"/>
  <pageSetup paperSize="9" scale="63"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26"/>
  <sheetViews>
    <sheetView view="pageBreakPreview" topLeftCell="A4" zoomScale="82" zoomScaleNormal="100" zoomScaleSheetLayoutView="82" workbookViewId="0">
      <selection activeCell="A36" sqref="A36"/>
    </sheetView>
  </sheetViews>
  <sheetFormatPr defaultColWidth="9.109375" defaultRowHeight="11.25" customHeight="1" x14ac:dyDescent="0.25"/>
  <cols>
    <col min="1" max="1" width="41.6640625" style="712" customWidth="1"/>
    <col min="2" max="2" width="9" style="701" bestFit="1" customWidth="1"/>
    <col min="3" max="3" width="5.77734375" style="701" customWidth="1"/>
    <col min="4" max="4" width="9" style="701" bestFit="1" customWidth="1"/>
    <col min="5" max="5" width="5.77734375" style="701" customWidth="1"/>
    <col min="6" max="6" width="7.88671875" style="701" bestFit="1" customWidth="1"/>
    <col min="7" max="7" width="5.77734375" style="701" customWidth="1"/>
    <col min="8" max="8" width="11.44140625" style="701" bestFit="1" customWidth="1"/>
    <col min="9" max="9" width="5.77734375" style="701" customWidth="1"/>
    <col min="10" max="10" width="12.6640625" style="701" bestFit="1" customWidth="1"/>
    <col min="11" max="11" width="5.77734375" style="701" customWidth="1"/>
    <col min="12" max="12" width="9.21875" style="701" bestFit="1" customWidth="1"/>
    <col min="13" max="13" width="5.77734375" style="701" customWidth="1"/>
    <col min="14" max="14" width="10" style="701" bestFit="1" customWidth="1"/>
    <col min="15" max="15" width="5.77734375" style="701" customWidth="1"/>
    <col min="16" max="16" width="5.5546875" style="701" bestFit="1" customWidth="1"/>
    <col min="17" max="17" width="5.77734375" style="701" customWidth="1"/>
    <col min="18" max="18" width="8.5546875" style="701" bestFit="1" customWidth="1"/>
    <col min="19" max="19" width="5.77734375" style="701" customWidth="1"/>
    <col min="20" max="20" width="5.6640625" style="701" bestFit="1" customWidth="1"/>
    <col min="21" max="21" width="5.77734375" style="701" customWidth="1"/>
    <col min="22" max="23" width="12.77734375" style="701" customWidth="1"/>
    <col min="24" max="24" width="10.21875" style="701" bestFit="1" customWidth="1"/>
    <col min="25" max="28" width="9.109375" style="701" hidden="1" customWidth="1"/>
    <col min="29" max="30" width="9.109375" style="702" hidden="1" customWidth="1"/>
    <col min="31" max="16384" width="9.109375" style="702"/>
  </cols>
  <sheetData>
    <row r="1" spans="1:30" s="690" customFormat="1" ht="30" customHeight="1" x14ac:dyDescent="0.25">
      <c r="A1" s="570" t="s">
        <v>364</v>
      </c>
      <c r="B1" s="584"/>
      <c r="C1" s="584"/>
      <c r="D1" s="584"/>
      <c r="E1" s="584"/>
      <c r="F1" s="584"/>
      <c r="G1" s="584"/>
      <c r="H1" s="584"/>
      <c r="I1" s="584"/>
      <c r="J1" s="584"/>
      <c r="K1" s="584"/>
      <c r="L1" s="584"/>
      <c r="M1" s="584"/>
      <c r="N1" s="584"/>
      <c r="O1" s="584"/>
      <c r="P1" s="584"/>
      <c r="Q1" s="584"/>
      <c r="R1" s="584"/>
      <c r="S1" s="584"/>
      <c r="T1" s="584"/>
      <c r="U1" s="584"/>
      <c r="V1" s="584"/>
      <c r="W1" s="584"/>
      <c r="X1" s="584"/>
      <c r="Y1" s="584"/>
      <c r="Z1" s="584"/>
      <c r="AA1" s="584"/>
      <c r="AB1" s="584"/>
      <c r="AC1" s="584"/>
      <c r="AD1" s="585"/>
    </row>
    <row r="2" spans="1:30" s="691" customFormat="1" ht="64.95" customHeight="1" x14ac:dyDescent="0.2">
      <c r="A2" s="685" t="s">
        <v>245</v>
      </c>
      <c r="B2" s="710" t="s">
        <v>230</v>
      </c>
      <c r="C2" s="710" t="s">
        <v>240</v>
      </c>
      <c r="D2" s="710" t="s">
        <v>231</v>
      </c>
      <c r="E2" s="710" t="s">
        <v>240</v>
      </c>
      <c r="F2" s="710" t="s">
        <v>91</v>
      </c>
      <c r="G2" s="710" t="s">
        <v>240</v>
      </c>
      <c r="H2" s="710" t="s">
        <v>92</v>
      </c>
      <c r="I2" s="710" t="s">
        <v>240</v>
      </c>
      <c r="J2" s="710" t="s">
        <v>93</v>
      </c>
      <c r="K2" s="710" t="s">
        <v>240</v>
      </c>
      <c r="L2" s="710" t="s">
        <v>94</v>
      </c>
      <c r="M2" s="710" t="s">
        <v>240</v>
      </c>
      <c r="N2" s="710" t="s">
        <v>95</v>
      </c>
      <c r="O2" s="710" t="s">
        <v>240</v>
      </c>
      <c r="P2" s="710" t="s">
        <v>96</v>
      </c>
      <c r="Q2" s="710" t="s">
        <v>240</v>
      </c>
      <c r="R2" s="710" t="s">
        <v>448</v>
      </c>
      <c r="S2" s="710" t="s">
        <v>240</v>
      </c>
      <c r="T2" s="710" t="s">
        <v>98</v>
      </c>
      <c r="U2" s="710" t="s">
        <v>240</v>
      </c>
      <c r="V2" s="710" t="s">
        <v>449</v>
      </c>
      <c r="W2" s="613" t="s">
        <v>635</v>
      </c>
      <c r="X2" s="613" t="s">
        <v>450</v>
      </c>
      <c r="Y2" s="658"/>
      <c r="Z2" s="658"/>
      <c r="AA2" s="658"/>
      <c r="AB2" s="658"/>
      <c r="AC2" s="658"/>
      <c r="AD2" s="703"/>
    </row>
    <row r="3" spans="1:30" s="692" customFormat="1" ht="34.950000000000003" customHeight="1" x14ac:dyDescent="0.15">
      <c r="A3" s="686" t="s">
        <v>226</v>
      </c>
      <c r="B3" s="659">
        <v>428</v>
      </c>
      <c r="C3" s="660">
        <f>B3/W3*100</f>
        <v>52.450980392156865</v>
      </c>
      <c r="D3" s="659">
        <v>174</v>
      </c>
      <c r="E3" s="660">
        <f>D3/W3*100</f>
        <v>21.323529411764707</v>
      </c>
      <c r="F3" s="659">
        <v>101</v>
      </c>
      <c r="G3" s="660">
        <f>F3/W3*100</f>
        <v>12.377450980392158</v>
      </c>
      <c r="H3" s="659">
        <v>569</v>
      </c>
      <c r="I3" s="660">
        <f>H3/W3*100</f>
        <v>69.730392156862735</v>
      </c>
      <c r="J3" s="659">
        <v>324</v>
      </c>
      <c r="K3" s="660">
        <f>J3/W3*100</f>
        <v>39.705882352941174</v>
      </c>
      <c r="L3" s="659">
        <v>121</v>
      </c>
      <c r="M3" s="660">
        <f>L3/W3*100</f>
        <v>14.828431372549019</v>
      </c>
      <c r="N3" s="659">
        <v>302</v>
      </c>
      <c r="O3" s="660">
        <f>N3/W3*100</f>
        <v>37.009803921568633</v>
      </c>
      <c r="P3" s="659">
        <v>90</v>
      </c>
      <c r="Q3" s="660">
        <f>P3/W3*100</f>
        <v>11.029411764705882</v>
      </c>
      <c r="R3" s="659">
        <v>704</v>
      </c>
      <c r="S3" s="660">
        <f>R3/W3*100</f>
        <v>86.274509803921575</v>
      </c>
      <c r="T3" s="659">
        <v>525</v>
      </c>
      <c r="U3" s="660">
        <f>T3/W3*100</f>
        <v>64.338235294117652</v>
      </c>
      <c r="V3" s="659">
        <v>810</v>
      </c>
      <c r="W3" s="661">
        <v>816</v>
      </c>
      <c r="X3" s="662">
        <f>V3/W3*100</f>
        <v>99.264705882352942</v>
      </c>
      <c r="Y3" s="663"/>
      <c r="Z3" s="663"/>
      <c r="AA3" s="663"/>
      <c r="AB3" s="663"/>
      <c r="AC3" s="663"/>
      <c r="AD3" s="704"/>
    </row>
    <row r="4" spans="1:30" s="693" customFormat="1" ht="19.95" customHeight="1" x14ac:dyDescent="0.15">
      <c r="A4" s="687" t="s">
        <v>220</v>
      </c>
      <c r="B4" s="664">
        <v>422</v>
      </c>
      <c r="C4" s="665">
        <f t="shared" ref="C4:C12" si="0">B4/W4*100</f>
        <v>40.037950664136623</v>
      </c>
      <c r="D4" s="664">
        <v>211</v>
      </c>
      <c r="E4" s="665">
        <f t="shared" ref="E4:E12" si="1">D4/W4*100</f>
        <v>20.018975332068312</v>
      </c>
      <c r="F4" s="664">
        <v>111</v>
      </c>
      <c r="G4" s="665">
        <f t="shared" ref="G4:G12" si="2">F4/W4*100</f>
        <v>10.531309297912713</v>
      </c>
      <c r="H4" s="664">
        <v>383</v>
      </c>
      <c r="I4" s="665">
        <f t="shared" ref="I4:I12" si="3">H4/W4*100</f>
        <v>36.337760910815945</v>
      </c>
      <c r="J4" s="664">
        <v>365</v>
      </c>
      <c r="K4" s="665">
        <f t="shared" ref="K4:K12" si="4">J4/W4*100</f>
        <v>34.629981024667934</v>
      </c>
      <c r="L4" s="664">
        <v>32</v>
      </c>
      <c r="M4" s="665">
        <f t="shared" ref="M4:M12" si="5">L4/W4*100</f>
        <v>3.0360531309297913</v>
      </c>
      <c r="N4" s="664">
        <v>374</v>
      </c>
      <c r="O4" s="665">
        <f t="shared" ref="O4:O12" si="6">N4/W4*100</f>
        <v>35.483870967741936</v>
      </c>
      <c r="P4" s="664">
        <v>454</v>
      </c>
      <c r="Q4" s="665">
        <f t="shared" ref="Q4:Q12" si="7">P4/W4*100</f>
        <v>43.07400379506641</v>
      </c>
      <c r="R4" s="664">
        <v>631</v>
      </c>
      <c r="S4" s="665">
        <f t="shared" ref="S4:S12" si="8">R4/W4*100</f>
        <v>59.867172675521815</v>
      </c>
      <c r="T4" s="664">
        <v>368</v>
      </c>
      <c r="U4" s="665">
        <f t="shared" ref="U4:U12" si="9">T4/W4*100</f>
        <v>34.914611005692599</v>
      </c>
      <c r="V4" s="664">
        <v>952</v>
      </c>
      <c r="W4" s="666">
        <v>1054</v>
      </c>
      <c r="X4" s="667">
        <f t="shared" ref="X4:X12" si="10">V4/W4*100</f>
        <v>90.322580645161281</v>
      </c>
      <c r="Y4" s="668"/>
      <c r="Z4" s="668"/>
      <c r="AA4" s="668"/>
      <c r="AB4" s="668"/>
      <c r="AC4" s="668"/>
      <c r="AD4" s="705"/>
    </row>
    <row r="5" spans="1:30" s="692" customFormat="1" ht="34.950000000000003" customHeight="1" x14ac:dyDescent="0.15">
      <c r="A5" s="686" t="s">
        <v>229</v>
      </c>
      <c r="B5" s="659">
        <v>89</v>
      </c>
      <c r="C5" s="660">
        <f t="shared" si="0"/>
        <v>11.679790026246719</v>
      </c>
      <c r="D5" s="659">
        <v>69</v>
      </c>
      <c r="E5" s="660">
        <f t="shared" si="1"/>
        <v>9.0551181102362204</v>
      </c>
      <c r="F5" s="659">
        <v>41</v>
      </c>
      <c r="G5" s="660">
        <f t="shared" si="2"/>
        <v>5.3805774278215219</v>
      </c>
      <c r="H5" s="659">
        <v>426</v>
      </c>
      <c r="I5" s="660">
        <f t="shared" si="3"/>
        <v>55.905511811023622</v>
      </c>
      <c r="J5" s="659">
        <v>343</v>
      </c>
      <c r="K5" s="660">
        <f t="shared" si="4"/>
        <v>45.013123359580057</v>
      </c>
      <c r="L5" s="659">
        <v>48</v>
      </c>
      <c r="M5" s="660">
        <f t="shared" si="5"/>
        <v>6.2992125984251963</v>
      </c>
      <c r="N5" s="659">
        <v>347</v>
      </c>
      <c r="O5" s="660">
        <f t="shared" si="6"/>
        <v>45.538057742782151</v>
      </c>
      <c r="P5" s="659">
        <v>330</v>
      </c>
      <c r="Q5" s="660">
        <f t="shared" si="7"/>
        <v>43.30708661417323</v>
      </c>
      <c r="R5" s="659">
        <v>485</v>
      </c>
      <c r="S5" s="660">
        <f t="shared" si="8"/>
        <v>63.648293963254602</v>
      </c>
      <c r="T5" s="659">
        <v>76</v>
      </c>
      <c r="U5" s="660">
        <f t="shared" si="9"/>
        <v>9.9737532808398957</v>
      </c>
      <c r="V5" s="659">
        <v>598</v>
      </c>
      <c r="W5" s="661">
        <v>762</v>
      </c>
      <c r="X5" s="662">
        <f t="shared" si="10"/>
        <v>78.477690288713902</v>
      </c>
      <c r="Y5" s="663"/>
      <c r="Z5" s="663"/>
      <c r="AA5" s="663"/>
      <c r="AB5" s="663"/>
      <c r="AC5" s="663"/>
      <c r="AD5" s="704"/>
    </row>
    <row r="6" spans="1:30" s="693" customFormat="1" ht="34.950000000000003" customHeight="1" x14ac:dyDescent="0.15">
      <c r="A6" s="687" t="s">
        <v>221</v>
      </c>
      <c r="B6" s="664">
        <v>603</v>
      </c>
      <c r="C6" s="665">
        <f t="shared" si="0"/>
        <v>44.469026548672566</v>
      </c>
      <c r="D6" s="664">
        <v>424</v>
      </c>
      <c r="E6" s="665">
        <f t="shared" si="1"/>
        <v>31.268436578171094</v>
      </c>
      <c r="F6" s="664">
        <v>90</v>
      </c>
      <c r="G6" s="665">
        <f t="shared" si="2"/>
        <v>6.6371681415929213</v>
      </c>
      <c r="H6" s="664">
        <v>700</v>
      </c>
      <c r="I6" s="665">
        <f t="shared" si="3"/>
        <v>51.622418879056042</v>
      </c>
      <c r="J6" s="664">
        <v>588</v>
      </c>
      <c r="K6" s="665">
        <f t="shared" si="4"/>
        <v>43.362831858407077</v>
      </c>
      <c r="L6" s="664">
        <v>39</v>
      </c>
      <c r="M6" s="665">
        <f t="shared" si="5"/>
        <v>2.8761061946902653</v>
      </c>
      <c r="N6" s="664">
        <v>546</v>
      </c>
      <c r="O6" s="665">
        <f t="shared" si="6"/>
        <v>40.26548672566372</v>
      </c>
      <c r="P6" s="664">
        <v>566</v>
      </c>
      <c r="Q6" s="665">
        <f t="shared" si="7"/>
        <v>41.740412979351035</v>
      </c>
      <c r="R6" s="664">
        <v>902</v>
      </c>
      <c r="S6" s="665">
        <f t="shared" si="8"/>
        <v>66.51917404129793</v>
      </c>
      <c r="T6" s="664">
        <v>239</v>
      </c>
      <c r="U6" s="665">
        <f t="shared" si="9"/>
        <v>17.62536873156342</v>
      </c>
      <c r="V6" s="664">
        <v>1162</v>
      </c>
      <c r="W6" s="666">
        <v>1356</v>
      </c>
      <c r="X6" s="667">
        <f t="shared" si="10"/>
        <v>85.693215339233035</v>
      </c>
      <c r="Y6" s="668"/>
      <c r="Z6" s="668"/>
      <c r="AA6" s="668"/>
      <c r="AB6" s="668"/>
      <c r="AC6" s="668"/>
      <c r="AD6" s="705"/>
    </row>
    <row r="7" spans="1:30" s="692" customFormat="1" ht="34.950000000000003" customHeight="1" x14ac:dyDescent="0.15">
      <c r="A7" s="686" t="s">
        <v>227</v>
      </c>
      <c r="B7" s="659">
        <v>643</v>
      </c>
      <c r="C7" s="660">
        <f t="shared" si="0"/>
        <v>52.106969205834687</v>
      </c>
      <c r="D7" s="659">
        <v>707</v>
      </c>
      <c r="E7" s="660">
        <f t="shared" si="1"/>
        <v>57.293354943273911</v>
      </c>
      <c r="F7" s="659">
        <v>193</v>
      </c>
      <c r="G7" s="660">
        <f t="shared" si="2"/>
        <v>15.640194489465154</v>
      </c>
      <c r="H7" s="659">
        <v>716</v>
      </c>
      <c r="I7" s="660">
        <f t="shared" si="3"/>
        <v>58.022690437601298</v>
      </c>
      <c r="J7" s="659">
        <v>611</v>
      </c>
      <c r="K7" s="660">
        <f t="shared" si="4"/>
        <v>49.513776337115075</v>
      </c>
      <c r="L7" s="659">
        <v>76</v>
      </c>
      <c r="M7" s="660">
        <f t="shared" si="5"/>
        <v>6.1588330632090758</v>
      </c>
      <c r="N7" s="659">
        <v>450</v>
      </c>
      <c r="O7" s="660">
        <f t="shared" si="6"/>
        <v>36.466774716369535</v>
      </c>
      <c r="P7" s="659">
        <v>228</v>
      </c>
      <c r="Q7" s="660">
        <f t="shared" si="7"/>
        <v>18.47649918962723</v>
      </c>
      <c r="R7" s="659">
        <v>912</v>
      </c>
      <c r="S7" s="660">
        <f t="shared" si="8"/>
        <v>73.90599675850892</v>
      </c>
      <c r="T7" s="659">
        <v>131</v>
      </c>
      <c r="U7" s="660">
        <f t="shared" si="9"/>
        <v>10.615883306320907</v>
      </c>
      <c r="V7" s="659">
        <v>1133</v>
      </c>
      <c r="W7" s="661">
        <v>1234</v>
      </c>
      <c r="X7" s="662">
        <f t="shared" si="10"/>
        <v>91.815235008103727</v>
      </c>
      <c r="Y7" s="663"/>
      <c r="Z7" s="663"/>
      <c r="AA7" s="663"/>
      <c r="AB7" s="663"/>
      <c r="AC7" s="663"/>
      <c r="AD7" s="704"/>
    </row>
    <row r="8" spans="1:30" s="693" customFormat="1" ht="19.95" customHeight="1" x14ac:dyDescent="0.15">
      <c r="A8" s="687" t="s">
        <v>633</v>
      </c>
      <c r="B8" s="664">
        <v>161</v>
      </c>
      <c r="C8" s="665">
        <f t="shared" si="0"/>
        <v>27.615780445969122</v>
      </c>
      <c r="D8" s="664">
        <v>128</v>
      </c>
      <c r="E8" s="665">
        <f t="shared" si="1"/>
        <v>21.955403087478558</v>
      </c>
      <c r="F8" s="664">
        <v>57</v>
      </c>
      <c r="G8" s="665">
        <f t="shared" si="2"/>
        <v>9.7770154373927962</v>
      </c>
      <c r="H8" s="664">
        <v>275</v>
      </c>
      <c r="I8" s="665">
        <f t="shared" si="3"/>
        <v>47.169811320754718</v>
      </c>
      <c r="J8" s="664">
        <v>242</v>
      </c>
      <c r="K8" s="665">
        <f t="shared" si="4"/>
        <v>41.509433962264154</v>
      </c>
      <c r="L8" s="664">
        <v>33</v>
      </c>
      <c r="M8" s="665">
        <f t="shared" si="5"/>
        <v>5.6603773584905666</v>
      </c>
      <c r="N8" s="664">
        <v>369</v>
      </c>
      <c r="O8" s="665">
        <f t="shared" si="6"/>
        <v>63.293310463121784</v>
      </c>
      <c r="P8" s="664">
        <v>234</v>
      </c>
      <c r="Q8" s="665">
        <f t="shared" si="7"/>
        <v>40.137221269296738</v>
      </c>
      <c r="R8" s="664">
        <v>500</v>
      </c>
      <c r="S8" s="665">
        <f t="shared" si="8"/>
        <v>85.763293310463112</v>
      </c>
      <c r="T8" s="664">
        <v>114</v>
      </c>
      <c r="U8" s="665">
        <f t="shared" si="9"/>
        <v>19.554030874785592</v>
      </c>
      <c r="V8" s="664">
        <v>565</v>
      </c>
      <c r="W8" s="666">
        <v>583</v>
      </c>
      <c r="X8" s="667">
        <f t="shared" si="10"/>
        <v>96.912521440823326</v>
      </c>
      <c r="Y8" s="668"/>
      <c r="Z8" s="668"/>
      <c r="AA8" s="668"/>
      <c r="AB8" s="668"/>
      <c r="AC8" s="668"/>
      <c r="AD8" s="705"/>
    </row>
    <row r="9" spans="1:30" s="692" customFormat="1" ht="34.950000000000003" customHeight="1" x14ac:dyDescent="0.15">
      <c r="A9" s="686" t="s">
        <v>225</v>
      </c>
      <c r="B9" s="659">
        <v>439</v>
      </c>
      <c r="C9" s="660">
        <f t="shared" si="0"/>
        <v>42.292870905587669</v>
      </c>
      <c r="D9" s="659">
        <v>104</v>
      </c>
      <c r="E9" s="660">
        <f t="shared" si="1"/>
        <v>10.01926782273603</v>
      </c>
      <c r="F9" s="659">
        <v>107</v>
      </c>
      <c r="G9" s="660">
        <f t="shared" si="2"/>
        <v>10.308285163776493</v>
      </c>
      <c r="H9" s="659">
        <v>532</v>
      </c>
      <c r="I9" s="660">
        <f t="shared" si="3"/>
        <v>51.252408477842003</v>
      </c>
      <c r="J9" s="659">
        <v>312</v>
      </c>
      <c r="K9" s="660">
        <f t="shared" si="4"/>
        <v>30.057803468208093</v>
      </c>
      <c r="L9" s="659">
        <v>56</v>
      </c>
      <c r="M9" s="660">
        <f t="shared" si="5"/>
        <v>5.3949903660886322</v>
      </c>
      <c r="N9" s="659">
        <v>260</v>
      </c>
      <c r="O9" s="660">
        <f t="shared" si="6"/>
        <v>25.048169556840076</v>
      </c>
      <c r="P9" s="659">
        <v>467</v>
      </c>
      <c r="Q9" s="660">
        <f t="shared" si="7"/>
        <v>44.990366088631987</v>
      </c>
      <c r="R9" s="659">
        <v>642</v>
      </c>
      <c r="S9" s="660">
        <f t="shared" si="8"/>
        <v>61.849710982658955</v>
      </c>
      <c r="T9" s="659">
        <v>228</v>
      </c>
      <c r="U9" s="660">
        <f t="shared" si="9"/>
        <v>21.965317919075144</v>
      </c>
      <c r="V9" s="659">
        <v>900</v>
      </c>
      <c r="W9" s="661">
        <v>1038</v>
      </c>
      <c r="X9" s="662">
        <f t="shared" si="10"/>
        <v>86.705202312138724</v>
      </c>
      <c r="Y9" s="663"/>
      <c r="Z9" s="663"/>
      <c r="AA9" s="663"/>
      <c r="AB9" s="663"/>
      <c r="AC9" s="663"/>
      <c r="AD9" s="704"/>
    </row>
    <row r="10" spans="1:30" s="693" customFormat="1" ht="34.950000000000003" customHeight="1" x14ac:dyDescent="0.15">
      <c r="A10" s="687" t="s">
        <v>228</v>
      </c>
      <c r="B10" s="664">
        <v>517</v>
      </c>
      <c r="C10" s="665">
        <f t="shared" si="0"/>
        <v>41.064336775218429</v>
      </c>
      <c r="D10" s="664">
        <v>242</v>
      </c>
      <c r="E10" s="665">
        <f t="shared" si="1"/>
        <v>19.221604447974585</v>
      </c>
      <c r="F10" s="664">
        <v>177</v>
      </c>
      <c r="G10" s="665">
        <f t="shared" si="2"/>
        <v>14.058776806989675</v>
      </c>
      <c r="H10" s="664">
        <v>654</v>
      </c>
      <c r="I10" s="665">
        <f t="shared" si="3"/>
        <v>51.945988880063545</v>
      </c>
      <c r="J10" s="664">
        <v>477</v>
      </c>
      <c r="K10" s="665">
        <f t="shared" si="4"/>
        <v>37.887212073073869</v>
      </c>
      <c r="L10" s="664">
        <v>32</v>
      </c>
      <c r="M10" s="665">
        <f t="shared" si="5"/>
        <v>2.5416997617156474</v>
      </c>
      <c r="N10" s="664">
        <v>395</v>
      </c>
      <c r="O10" s="665">
        <f t="shared" si="6"/>
        <v>31.374106433677522</v>
      </c>
      <c r="P10" s="664">
        <v>381</v>
      </c>
      <c r="Q10" s="665">
        <f t="shared" si="7"/>
        <v>30.262112787926927</v>
      </c>
      <c r="R10" s="664">
        <v>840</v>
      </c>
      <c r="S10" s="665">
        <f t="shared" si="8"/>
        <v>66.719618745035746</v>
      </c>
      <c r="T10" s="664">
        <v>178</v>
      </c>
      <c r="U10" s="665">
        <f t="shared" si="9"/>
        <v>14.138204924543288</v>
      </c>
      <c r="V10" s="664">
        <v>1099</v>
      </c>
      <c r="W10" s="666">
        <v>1259</v>
      </c>
      <c r="X10" s="667">
        <f t="shared" si="10"/>
        <v>87.291501191421759</v>
      </c>
      <c r="Y10" s="668"/>
      <c r="Z10" s="668"/>
      <c r="AA10" s="668"/>
      <c r="AB10" s="668"/>
      <c r="AC10" s="668"/>
      <c r="AD10" s="705"/>
    </row>
    <row r="11" spans="1:30" s="692" customFormat="1" ht="34.950000000000003" customHeight="1" x14ac:dyDescent="0.15">
      <c r="A11" s="686" t="s">
        <v>223</v>
      </c>
      <c r="B11" s="659">
        <v>513</v>
      </c>
      <c r="C11" s="660">
        <f t="shared" si="0"/>
        <v>53.215767634854771</v>
      </c>
      <c r="D11" s="659">
        <v>203</v>
      </c>
      <c r="E11" s="660">
        <f t="shared" si="1"/>
        <v>21.058091286307054</v>
      </c>
      <c r="F11" s="659">
        <v>120</v>
      </c>
      <c r="G11" s="660">
        <f t="shared" si="2"/>
        <v>12.448132780082988</v>
      </c>
      <c r="H11" s="659">
        <v>399</v>
      </c>
      <c r="I11" s="660">
        <f t="shared" si="3"/>
        <v>41.390041493775932</v>
      </c>
      <c r="J11" s="659">
        <v>496</v>
      </c>
      <c r="K11" s="660">
        <f t="shared" si="4"/>
        <v>51.452282157676343</v>
      </c>
      <c r="L11" s="659">
        <v>163</v>
      </c>
      <c r="M11" s="660">
        <f t="shared" si="5"/>
        <v>16.908713692946058</v>
      </c>
      <c r="N11" s="659">
        <v>384</v>
      </c>
      <c r="O11" s="660">
        <f t="shared" si="6"/>
        <v>39.834024896265561</v>
      </c>
      <c r="P11" s="659">
        <v>533</v>
      </c>
      <c r="Q11" s="660">
        <f t="shared" si="7"/>
        <v>55.290456431535276</v>
      </c>
      <c r="R11" s="659">
        <v>667</v>
      </c>
      <c r="S11" s="660">
        <f t="shared" si="8"/>
        <v>69.190871369294598</v>
      </c>
      <c r="T11" s="659">
        <v>173</v>
      </c>
      <c r="U11" s="660">
        <f t="shared" si="9"/>
        <v>17.946058091286307</v>
      </c>
      <c r="V11" s="659">
        <v>898</v>
      </c>
      <c r="W11" s="661">
        <v>964</v>
      </c>
      <c r="X11" s="662">
        <f t="shared" si="10"/>
        <v>93.15352697095436</v>
      </c>
      <c r="Y11" s="663"/>
      <c r="Z11" s="663"/>
      <c r="AA11" s="663"/>
      <c r="AB11" s="663"/>
      <c r="AC11" s="663"/>
      <c r="AD11" s="704"/>
    </row>
    <row r="12" spans="1:30" s="694" customFormat="1" ht="30" customHeight="1" x14ac:dyDescent="0.25">
      <c r="A12" s="687" t="s">
        <v>278</v>
      </c>
      <c r="B12" s="669">
        <f>B3+B4+B5+B6+B7+B8+B9+B10+B11</f>
        <v>3815</v>
      </c>
      <c r="C12" s="670">
        <f t="shared" si="0"/>
        <v>42.080300022060449</v>
      </c>
      <c r="D12" s="669">
        <f t="shared" ref="D12:W12" si="11">D3+D4+D5+D6+D7+D8+D9+D10+D11</f>
        <v>2262</v>
      </c>
      <c r="E12" s="670">
        <f t="shared" si="1"/>
        <v>24.950363997352746</v>
      </c>
      <c r="F12" s="669">
        <f t="shared" si="11"/>
        <v>997</v>
      </c>
      <c r="G12" s="670">
        <f t="shared" si="2"/>
        <v>10.997132142069271</v>
      </c>
      <c r="H12" s="669">
        <f t="shared" si="11"/>
        <v>4654</v>
      </c>
      <c r="I12" s="670">
        <f t="shared" si="3"/>
        <v>51.334656960070589</v>
      </c>
      <c r="J12" s="669">
        <f t="shared" si="11"/>
        <v>3758</v>
      </c>
      <c r="K12" s="670">
        <f t="shared" si="4"/>
        <v>41.451577321861905</v>
      </c>
      <c r="L12" s="669">
        <f t="shared" si="11"/>
        <v>600</v>
      </c>
      <c r="M12" s="670">
        <f t="shared" si="5"/>
        <v>6.6181336863004629</v>
      </c>
      <c r="N12" s="669">
        <f t="shared" si="11"/>
        <v>3427</v>
      </c>
      <c r="O12" s="670">
        <f t="shared" si="6"/>
        <v>37.800573571586142</v>
      </c>
      <c r="P12" s="669">
        <f t="shared" si="11"/>
        <v>3283</v>
      </c>
      <c r="Q12" s="670">
        <f t="shared" si="7"/>
        <v>36.212221486874036</v>
      </c>
      <c r="R12" s="669">
        <f t="shared" si="11"/>
        <v>6283</v>
      </c>
      <c r="S12" s="670">
        <f t="shared" si="8"/>
        <v>69.302889918376351</v>
      </c>
      <c r="T12" s="669">
        <f t="shared" si="11"/>
        <v>2032</v>
      </c>
      <c r="U12" s="670">
        <f t="shared" si="9"/>
        <v>22.413412750937571</v>
      </c>
      <c r="V12" s="669">
        <f t="shared" si="11"/>
        <v>8117</v>
      </c>
      <c r="W12" s="669">
        <f t="shared" si="11"/>
        <v>9066</v>
      </c>
      <c r="X12" s="671">
        <f t="shared" si="10"/>
        <v>89.532318552834766</v>
      </c>
      <c r="Y12" s="672"/>
      <c r="Z12" s="672"/>
      <c r="AA12" s="672"/>
      <c r="AB12" s="672"/>
      <c r="AC12" s="672"/>
      <c r="AD12" s="706"/>
    </row>
    <row r="13" spans="1:30" s="695" customFormat="1" ht="64.95" customHeight="1" x14ac:dyDescent="0.2">
      <c r="A13" s="685" t="s">
        <v>239</v>
      </c>
      <c r="B13" s="710" t="s">
        <v>230</v>
      </c>
      <c r="C13" s="710" t="s">
        <v>240</v>
      </c>
      <c r="D13" s="710" t="s">
        <v>231</v>
      </c>
      <c r="E13" s="710" t="s">
        <v>240</v>
      </c>
      <c r="F13" s="710" t="s">
        <v>91</v>
      </c>
      <c r="G13" s="710" t="s">
        <v>240</v>
      </c>
      <c r="H13" s="710" t="s">
        <v>92</v>
      </c>
      <c r="I13" s="710" t="s">
        <v>240</v>
      </c>
      <c r="J13" s="710" t="s">
        <v>93</v>
      </c>
      <c r="K13" s="710" t="s">
        <v>240</v>
      </c>
      <c r="L13" s="710" t="s">
        <v>94</v>
      </c>
      <c r="M13" s="710" t="s">
        <v>240</v>
      </c>
      <c r="N13" s="710" t="s">
        <v>95</v>
      </c>
      <c r="O13" s="710" t="s">
        <v>240</v>
      </c>
      <c r="P13" s="710" t="s">
        <v>96</v>
      </c>
      <c r="Q13" s="710" t="s">
        <v>240</v>
      </c>
      <c r="R13" s="710" t="s">
        <v>448</v>
      </c>
      <c r="S13" s="710" t="s">
        <v>240</v>
      </c>
      <c r="T13" s="710" t="s">
        <v>98</v>
      </c>
      <c r="U13" s="710" t="s">
        <v>240</v>
      </c>
      <c r="V13" s="710" t="s">
        <v>449</v>
      </c>
      <c r="W13" s="613" t="s">
        <v>634</v>
      </c>
      <c r="X13" s="613" t="s">
        <v>450</v>
      </c>
      <c r="Y13" s="673"/>
      <c r="Z13" s="673"/>
      <c r="AA13" s="673"/>
      <c r="AB13" s="673"/>
      <c r="AC13" s="673"/>
      <c r="AD13" s="707"/>
    </row>
    <row r="14" spans="1:30" s="696" customFormat="1" ht="34.950000000000003" customHeight="1" x14ac:dyDescent="0.2">
      <c r="A14" s="686" t="s">
        <v>226</v>
      </c>
      <c r="B14" s="659">
        <v>842</v>
      </c>
      <c r="C14" s="660">
        <f>B14/W14*100</f>
        <v>46.960401561628558</v>
      </c>
      <c r="D14" s="659">
        <v>764</v>
      </c>
      <c r="E14" s="660">
        <f>D14/W14*100</f>
        <v>42.610150585610704</v>
      </c>
      <c r="F14" s="659">
        <v>359</v>
      </c>
      <c r="G14" s="660">
        <f>F14/W14*100</f>
        <v>20.022308979364194</v>
      </c>
      <c r="H14" s="659">
        <v>377</v>
      </c>
      <c r="I14" s="660">
        <f>H14/W14*100</f>
        <v>21.026213050752929</v>
      </c>
      <c r="J14" s="659">
        <v>364</v>
      </c>
      <c r="K14" s="660">
        <f>J14/W14*100</f>
        <v>20.30117122141662</v>
      </c>
      <c r="L14" s="674">
        <v>642</v>
      </c>
      <c r="M14" s="660">
        <f>L14/W14*100</f>
        <v>35.805911879531507</v>
      </c>
      <c r="N14" s="659">
        <v>319</v>
      </c>
      <c r="O14" s="660">
        <f>N14/W14*100</f>
        <v>17.791411042944784</v>
      </c>
      <c r="P14" s="659">
        <v>417</v>
      </c>
      <c r="Q14" s="660">
        <f>P14/W14*100</f>
        <v>23.257110987172336</v>
      </c>
      <c r="R14" s="659">
        <v>406</v>
      </c>
      <c r="S14" s="660">
        <f>R14/W14*100</f>
        <v>22.643614054657</v>
      </c>
      <c r="T14" s="659">
        <v>333</v>
      </c>
      <c r="U14" s="660">
        <f>T14/W14*100</f>
        <v>18.572225320691579</v>
      </c>
      <c r="V14" s="659">
        <v>1405</v>
      </c>
      <c r="W14" s="661">
        <v>1793</v>
      </c>
      <c r="X14" s="662">
        <f>V14/W14*100</f>
        <v>78.360290016731739</v>
      </c>
      <c r="Y14" s="663"/>
      <c r="Z14" s="663"/>
      <c r="AA14" s="663"/>
      <c r="AB14" s="663"/>
      <c r="AC14" s="663"/>
      <c r="AD14" s="704"/>
    </row>
    <row r="15" spans="1:30" s="697" customFormat="1" ht="19.95" customHeight="1" x14ac:dyDescent="0.2">
      <c r="A15" s="687" t="s">
        <v>220</v>
      </c>
      <c r="B15" s="664">
        <v>543</v>
      </c>
      <c r="C15" s="665">
        <f t="shared" ref="C15:C23" si="12">B15/W15*100</f>
        <v>25.267566309911587</v>
      </c>
      <c r="D15" s="664">
        <v>260</v>
      </c>
      <c r="E15" s="665">
        <f t="shared" ref="E15:E23" si="13">D15/W15*100</f>
        <v>12.09865053513262</v>
      </c>
      <c r="F15" s="664">
        <v>200</v>
      </c>
      <c r="G15" s="665">
        <f t="shared" ref="G15:G23" si="14">F15/W15*100</f>
        <v>9.3066542577943228</v>
      </c>
      <c r="H15" s="664">
        <v>298</v>
      </c>
      <c r="I15" s="665">
        <f t="shared" ref="I15:I22" si="15">H15/W15*100</f>
        <v>13.866914844113539</v>
      </c>
      <c r="J15" s="664">
        <v>375</v>
      </c>
      <c r="K15" s="665">
        <f t="shared" ref="K15:K23" si="16">J15/W15*100</f>
        <v>17.449976733364355</v>
      </c>
      <c r="L15" s="675">
        <v>663</v>
      </c>
      <c r="M15" s="665">
        <f t="shared" ref="M15:M23" si="17">L15/W15*100</f>
        <v>30.851558864588181</v>
      </c>
      <c r="N15" s="664">
        <v>628</v>
      </c>
      <c r="O15" s="665">
        <f t="shared" ref="O15:O23" si="18">N15/W15*100</f>
        <v>29.222894369474172</v>
      </c>
      <c r="P15" s="664">
        <v>910</v>
      </c>
      <c r="Q15" s="665">
        <f t="shared" ref="Q15:Q23" si="19">P15/W15*100</f>
        <v>42.34527687296417</v>
      </c>
      <c r="R15" s="664">
        <v>435</v>
      </c>
      <c r="S15" s="665">
        <f t="shared" ref="S15:S23" si="20">R15/W15*100</f>
        <v>20.241973010702651</v>
      </c>
      <c r="T15" s="664">
        <v>701</v>
      </c>
      <c r="U15" s="665">
        <f t="shared" ref="U15:U23" si="21">T15/W15*100</f>
        <v>32.619823173569102</v>
      </c>
      <c r="V15" s="664">
        <v>1821</v>
      </c>
      <c r="W15" s="666">
        <v>2149</v>
      </c>
      <c r="X15" s="667">
        <f t="shared" ref="X15:X22" si="22">V15/W15*100</f>
        <v>84.737087017217306</v>
      </c>
      <c r="Y15" s="668"/>
      <c r="Z15" s="668"/>
      <c r="AA15" s="668"/>
      <c r="AB15" s="668"/>
      <c r="AC15" s="668"/>
      <c r="AD15" s="705"/>
    </row>
    <row r="16" spans="1:30" s="698" customFormat="1" ht="34.950000000000003" customHeight="1" x14ac:dyDescent="0.2">
      <c r="A16" s="688" t="s">
        <v>229</v>
      </c>
      <c r="B16" s="676">
        <v>534</v>
      </c>
      <c r="C16" s="660">
        <f t="shared" si="12"/>
        <v>33.126550868486355</v>
      </c>
      <c r="D16" s="676">
        <v>493</v>
      </c>
      <c r="E16" s="660">
        <f t="shared" si="13"/>
        <v>30.583126550868489</v>
      </c>
      <c r="F16" s="676">
        <v>235</v>
      </c>
      <c r="G16" s="660">
        <f t="shared" si="14"/>
        <v>14.578163771712157</v>
      </c>
      <c r="H16" s="676">
        <v>310</v>
      </c>
      <c r="I16" s="660">
        <f t="shared" si="15"/>
        <v>19.230769230769234</v>
      </c>
      <c r="J16" s="676">
        <v>319</v>
      </c>
      <c r="K16" s="660">
        <f t="shared" si="16"/>
        <v>19.789081885856081</v>
      </c>
      <c r="L16" s="677">
        <v>635</v>
      </c>
      <c r="M16" s="660">
        <f t="shared" si="17"/>
        <v>39.392059553349881</v>
      </c>
      <c r="N16" s="676">
        <v>547</v>
      </c>
      <c r="O16" s="660">
        <f t="shared" si="18"/>
        <v>33.933002481389579</v>
      </c>
      <c r="P16" s="676">
        <v>767</v>
      </c>
      <c r="Q16" s="660">
        <f t="shared" si="19"/>
        <v>47.580645161290327</v>
      </c>
      <c r="R16" s="676">
        <v>368</v>
      </c>
      <c r="S16" s="660">
        <f t="shared" si="20"/>
        <v>22.8287841191067</v>
      </c>
      <c r="T16" s="676">
        <v>353</v>
      </c>
      <c r="U16" s="660">
        <f t="shared" si="21"/>
        <v>21.898263027295286</v>
      </c>
      <c r="V16" s="659">
        <v>1239</v>
      </c>
      <c r="W16" s="678">
        <v>1612</v>
      </c>
      <c r="X16" s="662">
        <f t="shared" si="22"/>
        <v>76.861042183622828</v>
      </c>
      <c r="Y16" s="679"/>
      <c r="Z16" s="679"/>
      <c r="AA16" s="679"/>
      <c r="AB16" s="679"/>
      <c r="AC16" s="679"/>
      <c r="AD16" s="708"/>
    </row>
    <row r="17" spans="1:30" s="697" customFormat="1" ht="34.950000000000003" customHeight="1" x14ac:dyDescent="0.2">
      <c r="A17" s="687" t="s">
        <v>221</v>
      </c>
      <c r="B17" s="664">
        <v>1640</v>
      </c>
      <c r="C17" s="665">
        <f t="shared" si="12"/>
        <v>57.003823427181089</v>
      </c>
      <c r="D17" s="664">
        <v>1343</v>
      </c>
      <c r="E17" s="665">
        <f t="shared" si="13"/>
        <v>46.680570038234272</v>
      </c>
      <c r="F17" s="664">
        <v>488</v>
      </c>
      <c r="G17" s="665">
        <f t="shared" si="14"/>
        <v>16.962113312478273</v>
      </c>
      <c r="H17" s="664">
        <v>674</v>
      </c>
      <c r="I17" s="665">
        <f t="shared" si="15"/>
        <v>23.427181091414667</v>
      </c>
      <c r="J17" s="664">
        <v>414</v>
      </c>
      <c r="K17" s="665">
        <f t="shared" si="16"/>
        <v>14.389989572471324</v>
      </c>
      <c r="L17" s="675">
        <v>800</v>
      </c>
      <c r="M17" s="665">
        <f t="shared" si="17"/>
        <v>27.806743135210287</v>
      </c>
      <c r="N17" s="664">
        <v>858</v>
      </c>
      <c r="O17" s="665">
        <f t="shared" si="18"/>
        <v>29.822732012513036</v>
      </c>
      <c r="P17" s="664">
        <v>842</v>
      </c>
      <c r="Q17" s="665">
        <f t="shared" si="19"/>
        <v>29.266597149808828</v>
      </c>
      <c r="R17" s="664">
        <v>759</v>
      </c>
      <c r="S17" s="665">
        <f t="shared" si="20"/>
        <v>26.381647549530761</v>
      </c>
      <c r="T17" s="664">
        <v>1000</v>
      </c>
      <c r="U17" s="665">
        <f t="shared" si="21"/>
        <v>34.758428919012864</v>
      </c>
      <c r="V17" s="664">
        <v>2388</v>
      </c>
      <c r="W17" s="666">
        <v>2877</v>
      </c>
      <c r="X17" s="667">
        <f t="shared" si="22"/>
        <v>83.003128258602715</v>
      </c>
      <c r="Y17" s="668"/>
      <c r="Z17" s="668"/>
      <c r="AA17" s="668"/>
      <c r="AB17" s="668"/>
      <c r="AC17" s="668"/>
      <c r="AD17" s="705"/>
    </row>
    <row r="18" spans="1:30" s="696" customFormat="1" ht="34.950000000000003" customHeight="1" x14ac:dyDescent="0.2">
      <c r="A18" s="686" t="s">
        <v>227</v>
      </c>
      <c r="B18" s="659">
        <v>776</v>
      </c>
      <c r="C18" s="660">
        <f t="shared" si="12"/>
        <v>33.063485300383469</v>
      </c>
      <c r="D18" s="659">
        <v>946</v>
      </c>
      <c r="E18" s="660">
        <f t="shared" si="13"/>
        <v>40.306774605879845</v>
      </c>
      <c r="F18" s="659">
        <v>195</v>
      </c>
      <c r="G18" s="660">
        <f t="shared" si="14"/>
        <v>8.3084789092458458</v>
      </c>
      <c r="H18" s="659">
        <v>233</v>
      </c>
      <c r="I18" s="660">
        <f t="shared" si="15"/>
        <v>9.9275671069450357</v>
      </c>
      <c r="J18" s="659">
        <v>287</v>
      </c>
      <c r="K18" s="660">
        <f t="shared" si="16"/>
        <v>12.228376651043886</v>
      </c>
      <c r="L18" s="674">
        <v>716</v>
      </c>
      <c r="M18" s="660">
        <f t="shared" si="17"/>
        <v>30.507030251384748</v>
      </c>
      <c r="N18" s="659">
        <v>421</v>
      </c>
      <c r="O18" s="660">
        <f t="shared" si="18"/>
        <v>17.937792927141029</v>
      </c>
      <c r="P18" s="659">
        <v>601</v>
      </c>
      <c r="Q18" s="660">
        <f t="shared" si="19"/>
        <v>25.6071580741372</v>
      </c>
      <c r="R18" s="659">
        <v>450</v>
      </c>
      <c r="S18" s="660">
        <f t="shared" si="20"/>
        <v>19.173412867490413</v>
      </c>
      <c r="T18" s="659">
        <v>426</v>
      </c>
      <c r="U18" s="660">
        <f t="shared" si="21"/>
        <v>18.150830847890926</v>
      </c>
      <c r="V18" s="659">
        <v>1767</v>
      </c>
      <c r="W18" s="661">
        <v>2347</v>
      </c>
      <c r="X18" s="662">
        <f t="shared" si="22"/>
        <v>75.28760119301235</v>
      </c>
      <c r="Y18" s="663"/>
      <c r="Z18" s="663"/>
      <c r="AA18" s="663"/>
      <c r="AB18" s="663"/>
      <c r="AC18" s="663"/>
      <c r="AD18" s="704"/>
    </row>
    <row r="19" spans="1:30" s="697" customFormat="1" ht="19.95" customHeight="1" x14ac:dyDescent="0.2">
      <c r="A19" s="687" t="s">
        <v>633</v>
      </c>
      <c r="B19" s="664">
        <v>229</v>
      </c>
      <c r="C19" s="665">
        <f t="shared" si="12"/>
        <v>22.147001934235977</v>
      </c>
      <c r="D19" s="664">
        <v>186</v>
      </c>
      <c r="E19" s="665">
        <f t="shared" si="13"/>
        <v>17.988394584139265</v>
      </c>
      <c r="F19" s="664">
        <v>71</v>
      </c>
      <c r="G19" s="665">
        <f t="shared" si="14"/>
        <v>6.8665377176015481</v>
      </c>
      <c r="H19" s="664">
        <v>125</v>
      </c>
      <c r="I19" s="665">
        <f t="shared" si="15"/>
        <v>12.088974854932303</v>
      </c>
      <c r="J19" s="664">
        <v>265</v>
      </c>
      <c r="K19" s="665">
        <f t="shared" si="16"/>
        <v>25.628626692456479</v>
      </c>
      <c r="L19" s="675">
        <v>302</v>
      </c>
      <c r="M19" s="665">
        <f t="shared" si="17"/>
        <v>29.206963249516445</v>
      </c>
      <c r="N19" s="664">
        <v>289</v>
      </c>
      <c r="O19" s="665">
        <f t="shared" si="18"/>
        <v>27.949709864603484</v>
      </c>
      <c r="P19" s="664">
        <v>257</v>
      </c>
      <c r="Q19" s="665">
        <f t="shared" si="19"/>
        <v>24.854932301740813</v>
      </c>
      <c r="R19" s="664">
        <v>174</v>
      </c>
      <c r="S19" s="665">
        <f t="shared" si="20"/>
        <v>16.827852998065765</v>
      </c>
      <c r="T19" s="664">
        <v>183</v>
      </c>
      <c r="U19" s="665">
        <f t="shared" si="21"/>
        <v>17.698259187620891</v>
      </c>
      <c r="V19" s="664">
        <v>657</v>
      </c>
      <c r="W19" s="666">
        <v>1034</v>
      </c>
      <c r="X19" s="667">
        <f t="shared" si="22"/>
        <v>63.539651837524183</v>
      </c>
      <c r="Y19" s="668"/>
      <c r="Z19" s="668"/>
      <c r="AA19" s="668"/>
      <c r="AB19" s="668"/>
      <c r="AC19" s="668"/>
      <c r="AD19" s="705"/>
    </row>
    <row r="20" spans="1:30" s="696" customFormat="1" ht="34.950000000000003" customHeight="1" x14ac:dyDescent="0.2">
      <c r="A20" s="686" t="s">
        <v>225</v>
      </c>
      <c r="B20" s="659">
        <v>922</v>
      </c>
      <c r="C20" s="660">
        <f t="shared" si="12"/>
        <v>34.047267355982278</v>
      </c>
      <c r="D20" s="659">
        <v>850</v>
      </c>
      <c r="E20" s="660">
        <f t="shared" si="13"/>
        <v>31.388478581979324</v>
      </c>
      <c r="F20" s="659">
        <v>362</v>
      </c>
      <c r="G20" s="660">
        <f t="shared" si="14"/>
        <v>13.367799113737075</v>
      </c>
      <c r="H20" s="659">
        <v>663</v>
      </c>
      <c r="I20" s="660">
        <f t="shared" si="15"/>
        <v>24.48301329394387</v>
      </c>
      <c r="J20" s="659">
        <v>562</v>
      </c>
      <c r="K20" s="660">
        <f t="shared" si="16"/>
        <v>20.753323485967503</v>
      </c>
      <c r="L20" s="674">
        <v>1026</v>
      </c>
      <c r="M20" s="660">
        <f t="shared" si="17"/>
        <v>37.887740029542101</v>
      </c>
      <c r="N20" s="659">
        <v>955</v>
      </c>
      <c r="O20" s="660">
        <f t="shared" si="18"/>
        <v>35.265878877400297</v>
      </c>
      <c r="P20" s="659">
        <v>1592</v>
      </c>
      <c r="Q20" s="660">
        <f t="shared" si="19"/>
        <v>58.788774002954213</v>
      </c>
      <c r="R20" s="659">
        <v>694</v>
      </c>
      <c r="S20" s="660">
        <f t="shared" si="20"/>
        <v>25.627769571639586</v>
      </c>
      <c r="T20" s="659">
        <v>520</v>
      </c>
      <c r="U20" s="660">
        <f t="shared" si="21"/>
        <v>19.202363367799112</v>
      </c>
      <c r="V20" s="659">
        <v>2345</v>
      </c>
      <c r="W20" s="661">
        <v>2708</v>
      </c>
      <c r="X20" s="662">
        <f t="shared" si="22"/>
        <v>86.595273264401769</v>
      </c>
      <c r="Y20" s="663"/>
      <c r="Z20" s="663"/>
      <c r="AA20" s="663"/>
      <c r="AB20" s="663"/>
      <c r="AC20" s="663"/>
      <c r="AD20" s="704"/>
    </row>
    <row r="21" spans="1:30" s="697" customFormat="1" ht="34.950000000000003" customHeight="1" x14ac:dyDescent="0.2">
      <c r="A21" s="687" t="s">
        <v>228</v>
      </c>
      <c r="B21" s="664">
        <v>975</v>
      </c>
      <c r="C21" s="665">
        <f t="shared" si="12"/>
        <v>39.0625</v>
      </c>
      <c r="D21" s="664">
        <v>733</v>
      </c>
      <c r="E21" s="665">
        <f t="shared" si="13"/>
        <v>29.366987179487182</v>
      </c>
      <c r="F21" s="664">
        <v>357</v>
      </c>
      <c r="G21" s="665">
        <f t="shared" si="14"/>
        <v>14.302884615384615</v>
      </c>
      <c r="H21" s="664">
        <v>577</v>
      </c>
      <c r="I21" s="665">
        <f t="shared" si="15"/>
        <v>23.116987179487182</v>
      </c>
      <c r="J21" s="664">
        <v>412</v>
      </c>
      <c r="K21" s="665">
        <f t="shared" si="16"/>
        <v>16.506410256410255</v>
      </c>
      <c r="L21" s="675">
        <v>694</v>
      </c>
      <c r="M21" s="665">
        <f t="shared" si="17"/>
        <v>27.804487179487182</v>
      </c>
      <c r="N21" s="664">
        <v>602</v>
      </c>
      <c r="O21" s="665">
        <f t="shared" si="18"/>
        <v>24.118589743589745</v>
      </c>
      <c r="P21" s="664">
        <v>988</v>
      </c>
      <c r="Q21" s="665">
        <f t="shared" si="19"/>
        <v>39.583333333333329</v>
      </c>
      <c r="R21" s="664">
        <v>591</v>
      </c>
      <c r="S21" s="665">
        <f t="shared" si="20"/>
        <v>23.677884615384613</v>
      </c>
      <c r="T21" s="664">
        <v>438</v>
      </c>
      <c r="U21" s="665">
        <f t="shared" si="21"/>
        <v>17.548076923076923</v>
      </c>
      <c r="V21" s="664">
        <v>2145</v>
      </c>
      <c r="W21" s="666">
        <v>2496</v>
      </c>
      <c r="X21" s="667">
        <f t="shared" si="22"/>
        <v>85.9375</v>
      </c>
      <c r="Y21" s="668"/>
      <c r="Z21" s="668"/>
      <c r="AA21" s="668"/>
      <c r="AB21" s="668"/>
      <c r="AC21" s="668"/>
      <c r="AD21" s="705"/>
    </row>
    <row r="22" spans="1:30" s="696" customFormat="1" ht="34.950000000000003" customHeight="1" x14ac:dyDescent="0.2">
      <c r="A22" s="686" t="s">
        <v>223</v>
      </c>
      <c r="B22" s="659">
        <v>1012</v>
      </c>
      <c r="C22" s="660">
        <f t="shared" si="12"/>
        <v>49.950641658440276</v>
      </c>
      <c r="D22" s="659">
        <v>617</v>
      </c>
      <c r="E22" s="660">
        <f t="shared" si="13"/>
        <v>30.454096742349456</v>
      </c>
      <c r="F22" s="659">
        <v>582</v>
      </c>
      <c r="G22" s="660">
        <f t="shared" si="14"/>
        <v>28.726554787759127</v>
      </c>
      <c r="H22" s="659">
        <v>563</v>
      </c>
      <c r="I22" s="660">
        <f t="shared" si="15"/>
        <v>27.788746298124384</v>
      </c>
      <c r="J22" s="659">
        <v>771</v>
      </c>
      <c r="K22" s="660">
        <f t="shared" si="16"/>
        <v>38.055281342546891</v>
      </c>
      <c r="L22" s="659">
        <v>1039</v>
      </c>
      <c r="M22" s="660">
        <f t="shared" si="17"/>
        <v>51.28331688055281</v>
      </c>
      <c r="N22" s="659">
        <v>679</v>
      </c>
      <c r="O22" s="660">
        <f t="shared" si="18"/>
        <v>33.51431391905232</v>
      </c>
      <c r="P22" s="659">
        <v>1153</v>
      </c>
      <c r="Q22" s="660">
        <f t="shared" si="19"/>
        <v>56.910167818361302</v>
      </c>
      <c r="R22" s="659">
        <v>699</v>
      </c>
      <c r="S22" s="660">
        <f t="shared" si="20"/>
        <v>34.501480750246792</v>
      </c>
      <c r="T22" s="659">
        <v>981</v>
      </c>
      <c r="U22" s="660">
        <f t="shared" si="21"/>
        <v>48.420533070088844</v>
      </c>
      <c r="V22" s="659">
        <v>1944</v>
      </c>
      <c r="W22" s="661">
        <v>2026</v>
      </c>
      <c r="X22" s="662">
        <f t="shared" si="22"/>
        <v>95.952615992102665</v>
      </c>
      <c r="Y22" s="663"/>
      <c r="Z22" s="663"/>
      <c r="AA22" s="663"/>
      <c r="AB22" s="663"/>
      <c r="AC22" s="663"/>
      <c r="AD22" s="704"/>
    </row>
    <row r="23" spans="1:30" s="694" customFormat="1" ht="30" customHeight="1" x14ac:dyDescent="0.25">
      <c r="A23" s="689" t="s">
        <v>277</v>
      </c>
      <c r="B23" s="680">
        <v>7473</v>
      </c>
      <c r="C23" s="681">
        <f t="shared" si="12"/>
        <v>39.244827224031084</v>
      </c>
      <c r="D23" s="680">
        <f>SUM(D14:D22)</f>
        <v>6192</v>
      </c>
      <c r="E23" s="681">
        <f t="shared" si="13"/>
        <v>32.517592689843504</v>
      </c>
      <c r="F23" s="680">
        <f>SUM(F14:F22)</f>
        <v>2849</v>
      </c>
      <c r="G23" s="681">
        <f t="shared" si="14"/>
        <v>14.961663690788782</v>
      </c>
      <c r="H23" s="680">
        <f>SUM(H14:H22)</f>
        <v>3820</v>
      </c>
      <c r="I23" s="681">
        <f>H23/W23*100</f>
        <v>20.060917970801388</v>
      </c>
      <c r="J23" s="680">
        <f>SUM(J14:J22)</f>
        <v>3769</v>
      </c>
      <c r="K23" s="681">
        <f t="shared" si="16"/>
        <v>19.793088961243566</v>
      </c>
      <c r="L23" s="680">
        <f>SUM(L14:L22)</f>
        <v>6517</v>
      </c>
      <c r="M23" s="681">
        <f t="shared" si="17"/>
        <v>34.224346182123725</v>
      </c>
      <c r="N23" s="680">
        <f>SUM(N14:N22)</f>
        <v>5298</v>
      </c>
      <c r="O23" s="681">
        <f t="shared" si="18"/>
        <v>27.822707698771136</v>
      </c>
      <c r="P23" s="680">
        <f>SUM(P14:P22)</f>
        <v>7527</v>
      </c>
      <c r="Q23" s="681">
        <f t="shared" si="19"/>
        <v>39.528410881209957</v>
      </c>
      <c r="R23" s="680">
        <f>SUM(R14:R22)</f>
        <v>4576</v>
      </c>
      <c r="S23" s="681">
        <f t="shared" si="20"/>
        <v>24.031089171305535</v>
      </c>
      <c r="T23" s="680">
        <f>SUM(T14:T22)</f>
        <v>4935</v>
      </c>
      <c r="U23" s="681">
        <f t="shared" si="21"/>
        <v>25.916395336624305</v>
      </c>
      <c r="V23" s="680">
        <f>SUM(V14:V22)</f>
        <v>15711</v>
      </c>
      <c r="W23" s="682">
        <v>19042</v>
      </c>
      <c r="X23" s="683">
        <f>V23/W23*100</f>
        <v>82.507089591429477</v>
      </c>
      <c r="Y23" s="684"/>
      <c r="Z23" s="684"/>
      <c r="AA23" s="684"/>
      <c r="AB23" s="684"/>
      <c r="AC23" s="684"/>
      <c r="AD23" s="709"/>
    </row>
    <row r="24" spans="1:30" s="716" customFormat="1" ht="19.95" customHeight="1" x14ac:dyDescent="0.2">
      <c r="A24" s="714" t="s">
        <v>632</v>
      </c>
      <c r="B24" s="714"/>
      <c r="C24" s="714"/>
      <c r="D24" s="714"/>
      <c r="E24" s="714"/>
      <c r="F24" s="714"/>
      <c r="G24" s="714"/>
      <c r="H24" s="714"/>
      <c r="I24" s="714"/>
      <c r="J24" s="714"/>
      <c r="K24" s="714"/>
      <c r="L24" s="714"/>
      <c r="M24" s="714"/>
      <c r="N24" s="714"/>
      <c r="O24" s="714"/>
      <c r="P24" s="714"/>
      <c r="Q24" s="714"/>
      <c r="R24" s="714"/>
      <c r="S24" s="714"/>
      <c r="T24" s="714"/>
      <c r="U24" s="714"/>
      <c r="V24" s="714"/>
      <c r="W24" s="714"/>
      <c r="X24" s="714"/>
      <c r="Y24" s="715"/>
      <c r="Z24" s="715"/>
      <c r="AA24" s="715"/>
      <c r="AB24" s="715"/>
      <c r="AC24" s="715"/>
      <c r="AD24" s="715"/>
    </row>
    <row r="25" spans="1:30" s="700" customFormat="1" ht="15" customHeight="1" x14ac:dyDescent="0.2">
      <c r="A25" s="717" t="s">
        <v>589</v>
      </c>
      <c r="B25" s="717"/>
      <c r="C25" s="717"/>
      <c r="D25" s="717"/>
      <c r="E25" s="717"/>
      <c r="F25" s="717"/>
      <c r="G25" s="717"/>
      <c r="H25" s="717"/>
      <c r="I25" s="717"/>
      <c r="J25" s="717"/>
      <c r="K25" s="717"/>
      <c r="L25" s="717"/>
      <c r="M25" s="717"/>
      <c r="N25" s="717"/>
      <c r="O25" s="717"/>
      <c r="P25" s="717"/>
      <c r="Q25" s="717"/>
      <c r="R25" s="717"/>
      <c r="S25" s="717"/>
      <c r="T25" s="717"/>
      <c r="U25" s="717"/>
      <c r="V25" s="717"/>
      <c r="W25" s="717"/>
      <c r="X25" s="717"/>
      <c r="Y25" s="718"/>
      <c r="Z25" s="718"/>
      <c r="AA25" s="718"/>
      <c r="AB25" s="718"/>
      <c r="AC25" s="718"/>
      <c r="AD25" s="718"/>
    </row>
    <row r="26" spans="1:30" s="699" customFormat="1" ht="11.25" customHeight="1" x14ac:dyDescent="0.25">
      <c r="A26" s="711"/>
      <c r="B26" s="700"/>
      <c r="C26" s="700"/>
      <c r="D26" s="700"/>
      <c r="E26" s="700"/>
      <c r="F26" s="700"/>
      <c r="G26" s="700"/>
      <c r="H26" s="700"/>
      <c r="I26" s="700"/>
      <c r="J26" s="700"/>
      <c r="K26" s="700"/>
      <c r="L26" s="700"/>
      <c r="M26" s="700"/>
      <c r="N26" s="700"/>
      <c r="O26" s="700"/>
      <c r="P26" s="700"/>
      <c r="Q26" s="700"/>
      <c r="R26" s="700"/>
      <c r="S26" s="700"/>
      <c r="T26" s="700"/>
      <c r="U26" s="700"/>
      <c r="V26" s="700"/>
      <c r="W26" s="700"/>
      <c r="X26" s="700"/>
      <c r="Y26" s="700"/>
      <c r="Z26" s="700"/>
      <c r="AA26" s="700"/>
      <c r="AB26" s="700"/>
    </row>
  </sheetData>
  <mergeCells count="3">
    <mergeCell ref="A1:AD1"/>
    <mergeCell ref="A24:X24"/>
    <mergeCell ref="A25:X25"/>
  </mergeCells>
  <printOptions horizontalCentered="1"/>
  <pageMargins left="0.27559055118110237" right="0.27559055118110237" top="0.43307086614173229" bottom="0.31496062992125984" header="0.31496062992125984" footer="0.27559055118110237"/>
  <pageSetup paperSize="9" scale="63" fitToHeight="0" orientation="landscape" r:id="rId1"/>
  <ignoredErrors>
    <ignoredError sqref="C12:V12 E23:V23" formula="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
  <sheetViews>
    <sheetView showGridLines="0" view="pageBreakPreview" topLeftCell="A2" zoomScaleNormal="100" zoomScaleSheetLayoutView="100" workbookViewId="0">
      <selection activeCell="J3" sqref="J3"/>
    </sheetView>
  </sheetViews>
  <sheetFormatPr defaultColWidth="9.109375" defaultRowHeight="16.5" customHeight="1" x14ac:dyDescent="0.3"/>
  <cols>
    <col min="1" max="1" width="67.44140625" style="32" bestFit="1" customWidth="1"/>
    <col min="2" max="8" width="15.77734375" style="32" customWidth="1"/>
    <col min="9" max="16384" width="9.109375" style="32"/>
  </cols>
  <sheetData>
    <row r="1" spans="1:8" s="273" customFormat="1" ht="40.049999999999997" customHeight="1" x14ac:dyDescent="0.3">
      <c r="A1" s="564" t="s">
        <v>365</v>
      </c>
      <c r="B1" s="564"/>
      <c r="C1" s="564"/>
      <c r="D1" s="564"/>
      <c r="E1" s="564"/>
      <c r="F1" s="564"/>
      <c r="G1" s="564"/>
      <c r="H1" s="564"/>
    </row>
    <row r="2" spans="1:8" s="23" customFormat="1" ht="79.95" customHeight="1" x14ac:dyDescent="0.3">
      <c r="A2" s="723" t="s">
        <v>224</v>
      </c>
      <c r="B2" s="555" t="s">
        <v>661</v>
      </c>
      <c r="C2" s="555" t="s">
        <v>659</v>
      </c>
      <c r="D2" s="555" t="s">
        <v>100</v>
      </c>
      <c r="E2" s="555" t="s">
        <v>660</v>
      </c>
      <c r="F2" s="555" t="s">
        <v>101</v>
      </c>
      <c r="G2" s="555" t="s">
        <v>102</v>
      </c>
      <c r="H2" s="556" t="s">
        <v>4</v>
      </c>
    </row>
    <row r="3" spans="1:8" ht="30" customHeight="1" x14ac:dyDescent="0.3">
      <c r="A3" s="724"/>
      <c r="B3" s="719" t="s">
        <v>103</v>
      </c>
      <c r="C3" s="719" t="s">
        <v>103</v>
      </c>
      <c r="D3" s="719" t="s">
        <v>103</v>
      </c>
      <c r="E3" s="719" t="s">
        <v>103</v>
      </c>
      <c r="F3" s="719" t="s">
        <v>103</v>
      </c>
      <c r="G3" s="719" t="s">
        <v>105</v>
      </c>
      <c r="H3" s="720" t="s">
        <v>108</v>
      </c>
    </row>
    <row r="4" spans="1:8" s="299" customFormat="1" ht="25.05" customHeight="1" x14ac:dyDescent="0.3">
      <c r="A4" s="962" t="s">
        <v>226</v>
      </c>
      <c r="B4" s="972" t="s">
        <v>366</v>
      </c>
      <c r="C4" s="972" t="s">
        <v>279</v>
      </c>
      <c r="D4" s="963" t="s">
        <v>334</v>
      </c>
      <c r="E4" s="963" t="s">
        <v>289</v>
      </c>
      <c r="F4" s="963" t="s">
        <v>295</v>
      </c>
      <c r="G4" s="963" t="s">
        <v>303</v>
      </c>
      <c r="H4" s="630">
        <v>2609</v>
      </c>
    </row>
    <row r="5" spans="1:8" s="966" customFormat="1" ht="25.05" customHeight="1" x14ac:dyDescent="0.3">
      <c r="A5" s="964" t="s">
        <v>220</v>
      </c>
      <c r="B5" s="973" t="s">
        <v>367</v>
      </c>
      <c r="C5" s="973" t="s">
        <v>280</v>
      </c>
      <c r="D5" s="965" t="s">
        <v>334</v>
      </c>
      <c r="E5" s="965" t="s">
        <v>334</v>
      </c>
      <c r="F5" s="965" t="s">
        <v>296</v>
      </c>
      <c r="G5" s="965" t="s">
        <v>304</v>
      </c>
      <c r="H5" s="631">
        <v>3203</v>
      </c>
    </row>
    <row r="6" spans="1:8" s="299" customFormat="1" ht="25.05" customHeight="1" x14ac:dyDescent="0.3">
      <c r="A6" s="962" t="s">
        <v>229</v>
      </c>
      <c r="B6" s="972" t="s">
        <v>368</v>
      </c>
      <c r="C6" s="972" t="s">
        <v>281</v>
      </c>
      <c r="D6" s="963" t="s">
        <v>334</v>
      </c>
      <c r="E6" s="963" t="s">
        <v>292</v>
      </c>
      <c r="F6" s="963" t="s">
        <v>297</v>
      </c>
      <c r="G6" s="963" t="s">
        <v>305</v>
      </c>
      <c r="H6" s="630">
        <v>2374</v>
      </c>
    </row>
    <row r="7" spans="1:8" s="966" customFormat="1" ht="25.05" customHeight="1" x14ac:dyDescent="0.3">
      <c r="A7" s="964" t="s">
        <v>221</v>
      </c>
      <c r="B7" s="973" t="s">
        <v>369</v>
      </c>
      <c r="C7" s="973" t="s">
        <v>378</v>
      </c>
      <c r="D7" s="965" t="s">
        <v>286</v>
      </c>
      <c r="E7" s="965" t="s">
        <v>334</v>
      </c>
      <c r="F7" s="965" t="s">
        <v>298</v>
      </c>
      <c r="G7" s="965" t="s">
        <v>306</v>
      </c>
      <c r="H7" s="631">
        <v>4233</v>
      </c>
    </row>
    <row r="8" spans="1:8" s="299" customFormat="1" ht="25.05" customHeight="1" x14ac:dyDescent="0.3">
      <c r="A8" s="962" t="s">
        <v>227</v>
      </c>
      <c r="B8" s="972" t="s">
        <v>370</v>
      </c>
      <c r="C8" s="972" t="s">
        <v>282</v>
      </c>
      <c r="D8" s="963" t="s">
        <v>287</v>
      </c>
      <c r="E8" s="963" t="s">
        <v>334</v>
      </c>
      <c r="F8" s="963" t="s">
        <v>299</v>
      </c>
      <c r="G8" s="963" t="s">
        <v>307</v>
      </c>
      <c r="H8" s="630">
        <v>3581</v>
      </c>
    </row>
    <row r="9" spans="1:8" s="966" customFormat="1" ht="25.05" customHeight="1" x14ac:dyDescent="0.3">
      <c r="A9" s="964" t="s">
        <v>222</v>
      </c>
      <c r="B9" s="973" t="s">
        <v>371</v>
      </c>
      <c r="C9" s="973" t="s">
        <v>283</v>
      </c>
      <c r="D9" s="965" t="s">
        <v>288</v>
      </c>
      <c r="E9" s="965" t="s">
        <v>293</v>
      </c>
      <c r="F9" s="965" t="s">
        <v>334</v>
      </c>
      <c r="G9" s="965" t="s">
        <v>334</v>
      </c>
      <c r="H9" s="631">
        <v>1617</v>
      </c>
    </row>
    <row r="10" spans="1:8" s="299" customFormat="1" ht="25.05" customHeight="1" x14ac:dyDescent="0.3">
      <c r="A10" s="967" t="s">
        <v>225</v>
      </c>
      <c r="B10" s="972" t="s">
        <v>372</v>
      </c>
      <c r="C10" s="972" t="s">
        <v>377</v>
      </c>
      <c r="D10" s="963" t="s">
        <v>334</v>
      </c>
      <c r="E10" s="963" t="s">
        <v>334</v>
      </c>
      <c r="F10" s="963" t="s">
        <v>300</v>
      </c>
      <c r="G10" s="963" t="s">
        <v>308</v>
      </c>
      <c r="H10" s="630">
        <v>3746</v>
      </c>
    </row>
    <row r="11" spans="1:8" s="966" customFormat="1" ht="25.05" customHeight="1" x14ac:dyDescent="0.3">
      <c r="A11" s="964" t="s">
        <v>228</v>
      </c>
      <c r="B11" s="973" t="s">
        <v>373</v>
      </c>
      <c r="C11" s="973" t="s">
        <v>284</v>
      </c>
      <c r="D11" s="965" t="s">
        <v>289</v>
      </c>
      <c r="E11" s="965" t="s">
        <v>334</v>
      </c>
      <c r="F11" s="965" t="s">
        <v>301</v>
      </c>
      <c r="G11" s="965" t="s">
        <v>309</v>
      </c>
      <c r="H11" s="631">
        <v>3755</v>
      </c>
    </row>
    <row r="12" spans="1:8" s="299" customFormat="1" ht="25.05" customHeight="1" x14ac:dyDescent="0.3">
      <c r="A12" s="962" t="s">
        <v>223</v>
      </c>
      <c r="B12" s="972" t="s">
        <v>374</v>
      </c>
      <c r="C12" s="972" t="s">
        <v>285</v>
      </c>
      <c r="D12" s="963" t="s">
        <v>290</v>
      </c>
      <c r="E12" s="963" t="s">
        <v>334</v>
      </c>
      <c r="F12" s="963" t="s">
        <v>289</v>
      </c>
      <c r="G12" s="963" t="s">
        <v>334</v>
      </c>
      <c r="H12" s="630">
        <v>2990</v>
      </c>
    </row>
    <row r="13" spans="1:8" s="971" customFormat="1" ht="30" customHeight="1" x14ac:dyDescent="0.3">
      <c r="A13" s="968" t="s">
        <v>104</v>
      </c>
      <c r="B13" s="974" t="s">
        <v>375</v>
      </c>
      <c r="C13" s="974" t="s">
        <v>376</v>
      </c>
      <c r="D13" s="975" t="s">
        <v>291</v>
      </c>
      <c r="E13" s="969" t="s">
        <v>294</v>
      </c>
      <c r="F13" s="969" t="s">
        <v>302</v>
      </c>
      <c r="G13" s="969" t="s">
        <v>310</v>
      </c>
      <c r="H13" s="970">
        <v>28108</v>
      </c>
    </row>
    <row r="14" spans="1:8" s="23" customFormat="1" ht="25.05" customHeight="1" thickBot="1" x14ac:dyDescent="0.3">
      <c r="A14" s="959" t="s">
        <v>263</v>
      </c>
      <c r="B14" s="960"/>
      <c r="C14" s="960"/>
      <c r="D14" s="960"/>
      <c r="E14" s="960"/>
      <c r="F14" s="960"/>
      <c r="G14" s="960"/>
      <c r="H14" s="961"/>
    </row>
    <row r="15" spans="1:8" ht="16.5" customHeight="1" thickTop="1" thickBot="1" x14ac:dyDescent="0.35">
      <c r="A15" s="725" t="s">
        <v>658</v>
      </c>
      <c r="B15" s="726"/>
      <c r="C15" s="726"/>
      <c r="D15" s="726"/>
      <c r="E15" s="726"/>
      <c r="F15" s="726"/>
      <c r="G15" s="726"/>
      <c r="H15" s="726"/>
    </row>
    <row r="16" spans="1:8" ht="16.5" customHeight="1" thickTop="1" x14ac:dyDescent="0.3"/>
  </sheetData>
  <mergeCells count="2">
    <mergeCell ref="A14:H14"/>
    <mergeCell ref="A1:H1"/>
  </mergeCells>
  <printOptions horizontalCentered="1"/>
  <pageMargins left="0.39370078740157483" right="0.39370078740157483" top="0.55118110236220474" bottom="0.55118110236220474" header="0.31496062992125984" footer="0.31496062992125984"/>
  <pageSetup paperSize="9" scale="77"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view="pageBreakPreview" topLeftCell="A22" zoomScale="205" zoomScaleNormal="100" zoomScaleSheetLayoutView="205" workbookViewId="0">
      <selection activeCell="L12" sqref="L12"/>
    </sheetView>
  </sheetViews>
  <sheetFormatPr defaultColWidth="9.109375" defaultRowHeight="14.4" x14ac:dyDescent="0.3"/>
  <cols>
    <col min="1" max="1" width="7.6640625" style="1" customWidth="1"/>
    <col min="2" max="2" width="25.6640625" style="1" customWidth="1"/>
    <col min="3" max="3" width="20.44140625" style="1" customWidth="1"/>
    <col min="4" max="16384" width="9.109375" style="1"/>
  </cols>
  <sheetData>
    <row r="1" spans="1:10" ht="30" customHeight="1" x14ac:dyDescent="0.3">
      <c r="A1" s="345" t="s">
        <v>590</v>
      </c>
      <c r="B1" s="345"/>
      <c r="C1" s="345"/>
      <c r="D1" s="345"/>
      <c r="E1" s="345"/>
      <c r="F1" s="345"/>
      <c r="G1" s="345"/>
      <c r="H1" s="345"/>
      <c r="I1" s="345"/>
      <c r="J1" s="345"/>
    </row>
    <row r="2" spans="1:10" ht="20.25" customHeight="1" x14ac:dyDescent="0.3">
      <c r="A2" s="7"/>
      <c r="B2" s="7"/>
      <c r="C2" s="7"/>
      <c r="D2" s="7"/>
      <c r="E2" s="7"/>
      <c r="F2" s="7"/>
      <c r="G2" s="7"/>
      <c r="H2" s="7"/>
      <c r="I2" s="7"/>
      <c r="J2" s="7"/>
    </row>
    <row r="3" spans="1:10" ht="17.25" customHeight="1" x14ac:dyDescent="0.25">
      <c r="A3" s="7"/>
      <c r="B3" s="2"/>
      <c r="C3" s="2"/>
      <c r="D3" s="2"/>
      <c r="E3" s="2"/>
      <c r="F3" s="2"/>
      <c r="G3" s="2"/>
      <c r="H3" s="2"/>
      <c r="I3" s="2"/>
      <c r="J3" s="2"/>
    </row>
    <row r="4" spans="1:10" ht="15" x14ac:dyDescent="0.25">
      <c r="A4" s="7"/>
      <c r="B4" s="2"/>
      <c r="C4" s="2"/>
      <c r="D4" s="2"/>
      <c r="E4" s="2"/>
      <c r="F4" s="2"/>
      <c r="G4" s="2"/>
      <c r="H4" s="2"/>
      <c r="I4" s="2"/>
      <c r="J4" s="2"/>
    </row>
    <row r="5" spans="1:10" ht="15" x14ac:dyDescent="0.25">
      <c r="A5" s="7"/>
      <c r="B5" s="2"/>
      <c r="C5" s="2"/>
      <c r="D5" s="2"/>
      <c r="E5" s="2"/>
      <c r="F5" s="2"/>
      <c r="G5" s="2"/>
      <c r="H5" s="2"/>
      <c r="I5" s="2"/>
      <c r="J5" s="2"/>
    </row>
    <row r="6" spans="1:10" ht="15" x14ac:dyDescent="0.25">
      <c r="A6" s="7"/>
      <c r="B6" s="2"/>
      <c r="C6" s="2"/>
      <c r="D6" s="2"/>
      <c r="E6" s="2"/>
      <c r="F6" s="2"/>
      <c r="G6" s="2"/>
      <c r="H6" s="2"/>
      <c r="I6" s="2"/>
      <c r="J6" s="2"/>
    </row>
    <row r="7" spans="1:10" ht="15" x14ac:dyDescent="0.25">
      <c r="A7" s="7"/>
      <c r="B7" s="2"/>
      <c r="C7" s="2"/>
      <c r="D7" s="2"/>
      <c r="E7" s="2"/>
      <c r="F7" s="2"/>
      <c r="G7" s="2"/>
      <c r="H7" s="2"/>
      <c r="I7" s="2"/>
      <c r="J7" s="2"/>
    </row>
    <row r="8" spans="1:10" ht="15" x14ac:dyDescent="0.25">
      <c r="A8" s="7"/>
      <c r="B8" s="2"/>
      <c r="C8" s="2"/>
      <c r="D8" s="2"/>
      <c r="E8" s="2"/>
      <c r="F8" s="2"/>
      <c r="G8" s="2"/>
      <c r="H8" s="2"/>
      <c r="I8" s="2"/>
      <c r="J8" s="2"/>
    </row>
    <row r="9" spans="1:10" ht="15" x14ac:dyDescent="0.25">
      <c r="A9" s="7"/>
      <c r="B9" s="2"/>
      <c r="C9" s="2"/>
      <c r="D9" s="2"/>
      <c r="E9" s="2"/>
      <c r="F9" s="2"/>
      <c r="G9" s="2"/>
      <c r="H9" s="2"/>
      <c r="I9" s="2"/>
      <c r="J9" s="2"/>
    </row>
    <row r="10" spans="1:10" ht="15" x14ac:dyDescent="0.25">
      <c r="A10" s="7"/>
      <c r="B10" s="2"/>
      <c r="C10" s="2"/>
      <c r="D10" s="2"/>
      <c r="E10" s="2"/>
      <c r="F10" s="2"/>
      <c r="G10" s="2"/>
      <c r="H10" s="2"/>
      <c r="I10" s="2"/>
      <c r="J10" s="2"/>
    </row>
    <row r="11" spans="1:10" ht="15" x14ac:dyDescent="0.25">
      <c r="A11" s="7"/>
      <c r="B11" s="2"/>
      <c r="C11" s="2"/>
      <c r="D11" s="2"/>
      <c r="E11" s="2"/>
      <c r="F11" s="2"/>
      <c r="G11" s="2"/>
      <c r="H11" s="2"/>
      <c r="I11" s="2"/>
      <c r="J11" s="2"/>
    </row>
    <row r="12" spans="1:10" ht="15" x14ac:dyDescent="0.25">
      <c r="A12" s="7"/>
      <c r="B12" s="2"/>
      <c r="C12" s="2"/>
      <c r="D12" s="2"/>
      <c r="E12" s="2"/>
      <c r="F12" s="2"/>
      <c r="G12" s="2"/>
      <c r="H12" s="2"/>
      <c r="I12" s="2"/>
      <c r="J12" s="2"/>
    </row>
    <row r="13" spans="1:10" ht="15" x14ac:dyDescent="0.25">
      <c r="A13" s="7"/>
      <c r="B13" s="2"/>
      <c r="C13" s="2"/>
      <c r="D13" s="2"/>
      <c r="E13" s="2"/>
      <c r="F13" s="2"/>
      <c r="G13" s="2"/>
      <c r="H13" s="2"/>
      <c r="I13" s="2"/>
      <c r="J13" s="2"/>
    </row>
    <row r="14" spans="1:10" ht="15" x14ac:dyDescent="0.25">
      <c r="A14" s="7"/>
      <c r="B14" s="2"/>
      <c r="C14" s="2"/>
      <c r="D14" s="2"/>
      <c r="E14" s="2"/>
      <c r="F14" s="2"/>
      <c r="G14" s="2"/>
      <c r="H14" s="2"/>
      <c r="I14" s="2"/>
      <c r="J14" s="2"/>
    </row>
    <row r="15" spans="1:10" ht="15" x14ac:dyDescent="0.25">
      <c r="A15" s="7"/>
      <c r="B15" s="2"/>
      <c r="C15" s="2"/>
      <c r="D15" s="2"/>
      <c r="E15" s="2"/>
      <c r="F15" s="2"/>
      <c r="G15" s="2"/>
      <c r="H15" s="2"/>
      <c r="I15" s="2"/>
      <c r="J15" s="2"/>
    </row>
    <row r="16" spans="1:10" x14ac:dyDescent="0.3">
      <c r="A16" s="7"/>
      <c r="B16" s="2"/>
      <c r="C16" s="2"/>
      <c r="D16" s="2"/>
      <c r="E16" s="2"/>
      <c r="F16" s="2"/>
      <c r="G16" s="2"/>
      <c r="H16" s="2"/>
      <c r="I16" s="2"/>
      <c r="J16" s="2"/>
    </row>
    <row r="17" spans="1:10" x14ac:dyDescent="0.3">
      <c r="A17" s="7"/>
      <c r="B17" s="2"/>
      <c r="C17" s="2"/>
      <c r="D17" s="2"/>
      <c r="E17" s="2"/>
      <c r="F17" s="2"/>
      <c r="G17" s="2"/>
      <c r="H17" s="2"/>
      <c r="I17" s="2"/>
      <c r="J17" s="2"/>
    </row>
    <row r="18" spans="1:10" x14ac:dyDescent="0.3">
      <c r="A18" s="7"/>
      <c r="B18" s="2"/>
      <c r="C18" s="2"/>
      <c r="D18" s="2"/>
      <c r="E18" s="2"/>
      <c r="F18" s="2"/>
      <c r="G18" s="2"/>
      <c r="H18" s="2"/>
      <c r="I18" s="2"/>
      <c r="J18" s="2"/>
    </row>
    <row r="19" spans="1:10" x14ac:dyDescent="0.3">
      <c r="A19" s="7"/>
      <c r="B19" s="2"/>
      <c r="C19" s="2"/>
      <c r="D19" s="2"/>
      <c r="E19" s="2"/>
      <c r="F19" s="2"/>
      <c r="G19" s="2"/>
      <c r="H19" s="2"/>
      <c r="I19" s="2"/>
      <c r="J19" s="2"/>
    </row>
    <row r="20" spans="1:10" x14ac:dyDescent="0.3">
      <c r="A20" s="7"/>
      <c r="B20" s="2"/>
      <c r="C20" s="2"/>
      <c r="D20" s="2"/>
      <c r="E20" s="2"/>
      <c r="F20" s="2"/>
      <c r="G20" s="2"/>
      <c r="H20" s="2"/>
      <c r="I20" s="2"/>
      <c r="J20" s="2"/>
    </row>
    <row r="21" spans="1:10" x14ac:dyDescent="0.3">
      <c r="A21" s="7"/>
      <c r="B21" s="2"/>
      <c r="C21" s="2"/>
      <c r="D21" s="2"/>
      <c r="E21" s="2"/>
      <c r="F21" s="2"/>
      <c r="G21" s="2"/>
      <c r="H21" s="2"/>
      <c r="I21" s="2"/>
      <c r="J21" s="2"/>
    </row>
    <row r="22" spans="1:10" x14ac:dyDescent="0.3">
      <c r="A22" s="7"/>
      <c r="B22" s="2"/>
      <c r="C22" s="2"/>
      <c r="D22" s="2"/>
      <c r="E22" s="2"/>
      <c r="F22" s="2"/>
      <c r="G22" s="2"/>
      <c r="H22" s="2"/>
      <c r="I22" s="2"/>
      <c r="J22" s="2"/>
    </row>
    <row r="23" spans="1:10" s="153" customFormat="1" ht="12" customHeight="1" x14ac:dyDescent="0.3">
      <c r="A23" s="343" t="s">
        <v>178</v>
      </c>
      <c r="B23" s="343"/>
      <c r="C23" s="343"/>
      <c r="D23" s="343"/>
      <c r="E23" s="343"/>
      <c r="F23" s="343"/>
      <c r="G23" s="343"/>
      <c r="H23" s="343"/>
      <c r="I23" s="343"/>
      <c r="J23" s="343"/>
    </row>
    <row r="24" spans="1:10" s="154" customFormat="1" ht="42.75" customHeight="1" x14ac:dyDescent="0.3">
      <c r="A24" s="344" t="s">
        <v>276</v>
      </c>
      <c r="B24" s="344"/>
      <c r="C24" s="344"/>
      <c r="D24" s="344"/>
      <c r="E24" s="344"/>
      <c r="F24" s="344"/>
      <c r="G24" s="344"/>
      <c r="H24" s="344"/>
      <c r="I24" s="344"/>
      <c r="J24" s="196"/>
    </row>
    <row r="25" spans="1:10" s="153" customFormat="1" x14ac:dyDescent="0.3">
      <c r="A25" s="197" t="s">
        <v>360</v>
      </c>
      <c r="B25" s="155"/>
      <c r="C25" s="155"/>
      <c r="D25" s="155"/>
      <c r="E25" s="155"/>
      <c r="F25" s="155"/>
      <c r="G25" s="155"/>
      <c r="H25" s="155"/>
      <c r="I25" s="155"/>
      <c r="J25" s="155"/>
    </row>
  </sheetData>
  <mergeCells count="3">
    <mergeCell ref="A23:J23"/>
    <mergeCell ref="A24:I24"/>
    <mergeCell ref="A1:J1"/>
  </mergeCells>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showGridLines="0" view="pageBreakPreview" zoomScale="130" zoomScaleNormal="100" zoomScaleSheetLayoutView="130" workbookViewId="0">
      <selection sqref="A1:H1"/>
    </sheetView>
  </sheetViews>
  <sheetFormatPr defaultColWidth="9.109375" defaultRowHeight="13.8" x14ac:dyDescent="0.3"/>
  <cols>
    <col min="1" max="1" width="66.6640625" style="38" customWidth="1"/>
    <col min="2" max="2" width="11" style="30" customWidth="1"/>
    <col min="3" max="3" width="13" style="30" customWidth="1"/>
    <col min="4" max="4" width="7.44140625" style="30" customWidth="1"/>
    <col min="5" max="5" width="12.33203125" style="30" customWidth="1"/>
    <col min="6" max="6" width="11.44140625" style="30" customWidth="1"/>
    <col min="7" max="7" width="12" style="30" customWidth="1"/>
    <col min="8" max="8" width="12.33203125" style="30" customWidth="1"/>
    <col min="9" max="16384" width="9.109375" style="30"/>
  </cols>
  <sheetData>
    <row r="1" spans="1:8" s="273" customFormat="1" ht="40.049999999999997" customHeight="1" x14ac:dyDescent="0.3">
      <c r="A1" s="739" t="s">
        <v>379</v>
      </c>
      <c r="B1" s="739"/>
      <c r="C1" s="739"/>
      <c r="D1" s="739"/>
      <c r="E1" s="739"/>
      <c r="F1" s="739"/>
      <c r="G1" s="739"/>
      <c r="H1" s="739"/>
    </row>
    <row r="2" spans="1:8" s="32" customFormat="1" ht="64.95" customHeight="1" x14ac:dyDescent="0.3">
      <c r="A2" s="727"/>
      <c r="B2" s="657" t="s">
        <v>111</v>
      </c>
      <c r="C2" s="657" t="s">
        <v>636</v>
      </c>
      <c r="D2" s="657" t="s">
        <v>112</v>
      </c>
      <c r="E2" s="657" t="s">
        <v>636</v>
      </c>
      <c r="F2" s="657" t="s">
        <v>113</v>
      </c>
      <c r="G2" s="657" t="s">
        <v>636</v>
      </c>
      <c r="H2" s="728" t="s">
        <v>114</v>
      </c>
    </row>
    <row r="3" spans="1:8" s="721" customFormat="1" ht="25.05" customHeight="1" x14ac:dyDescent="0.3">
      <c r="A3" s="740" t="s">
        <v>226</v>
      </c>
      <c r="B3" s="729">
        <v>199</v>
      </c>
      <c r="C3" s="730" t="s">
        <v>457</v>
      </c>
      <c r="D3" s="729">
        <v>21</v>
      </c>
      <c r="E3" s="730" t="s">
        <v>467</v>
      </c>
      <c r="F3" s="729">
        <v>203</v>
      </c>
      <c r="G3" s="730" t="s">
        <v>474</v>
      </c>
      <c r="H3" s="731">
        <v>2609</v>
      </c>
    </row>
    <row r="4" spans="1:8" s="722" customFormat="1" ht="25.05" customHeight="1" x14ac:dyDescent="0.3">
      <c r="A4" s="741" t="s">
        <v>220</v>
      </c>
      <c r="B4" s="732">
        <v>199</v>
      </c>
      <c r="C4" s="733" t="s">
        <v>458</v>
      </c>
      <c r="D4" s="732">
        <v>20</v>
      </c>
      <c r="E4" s="733" t="s">
        <v>468</v>
      </c>
      <c r="F4" s="732">
        <v>345</v>
      </c>
      <c r="G4" s="733" t="s">
        <v>475</v>
      </c>
      <c r="H4" s="734">
        <v>3203</v>
      </c>
    </row>
    <row r="5" spans="1:8" s="721" customFormat="1" ht="25.05" customHeight="1" x14ac:dyDescent="0.3">
      <c r="A5" s="740" t="s">
        <v>229</v>
      </c>
      <c r="B5" s="729">
        <v>117</v>
      </c>
      <c r="C5" s="730" t="s">
        <v>459</v>
      </c>
      <c r="D5" s="729">
        <v>9</v>
      </c>
      <c r="E5" s="730" t="s">
        <v>469</v>
      </c>
      <c r="F5" s="729">
        <v>161</v>
      </c>
      <c r="G5" s="730" t="s">
        <v>476</v>
      </c>
      <c r="H5" s="731">
        <v>2374</v>
      </c>
    </row>
    <row r="6" spans="1:8" s="722" customFormat="1" ht="25.05" customHeight="1" x14ac:dyDescent="0.3">
      <c r="A6" s="741" t="s">
        <v>221</v>
      </c>
      <c r="B6" s="732">
        <v>309</v>
      </c>
      <c r="C6" s="733" t="s">
        <v>460</v>
      </c>
      <c r="D6" s="732">
        <v>34</v>
      </c>
      <c r="E6" s="733" t="s">
        <v>467</v>
      </c>
      <c r="F6" s="732">
        <v>356</v>
      </c>
      <c r="G6" s="733" t="s">
        <v>477</v>
      </c>
      <c r="H6" s="734">
        <v>4233</v>
      </c>
    </row>
    <row r="7" spans="1:8" s="721" customFormat="1" ht="25.05" customHeight="1" x14ac:dyDescent="0.3">
      <c r="A7" s="740" t="s">
        <v>227</v>
      </c>
      <c r="B7" s="729">
        <v>252</v>
      </c>
      <c r="C7" s="730" t="s">
        <v>461</v>
      </c>
      <c r="D7" s="729">
        <v>8</v>
      </c>
      <c r="E7" s="730" t="s">
        <v>470</v>
      </c>
      <c r="F7" s="729">
        <v>244</v>
      </c>
      <c r="G7" s="730" t="s">
        <v>476</v>
      </c>
      <c r="H7" s="731">
        <v>3581</v>
      </c>
    </row>
    <row r="8" spans="1:8" s="722" customFormat="1" ht="25.05" customHeight="1" x14ac:dyDescent="0.3">
      <c r="A8" s="741" t="s">
        <v>222</v>
      </c>
      <c r="B8" s="732">
        <v>150</v>
      </c>
      <c r="C8" s="733" t="s">
        <v>462</v>
      </c>
      <c r="D8" s="732">
        <v>2</v>
      </c>
      <c r="E8" s="733" t="s">
        <v>471</v>
      </c>
      <c r="F8" s="732">
        <v>72</v>
      </c>
      <c r="G8" s="733" t="s">
        <v>478</v>
      </c>
      <c r="H8" s="734">
        <v>1617</v>
      </c>
    </row>
    <row r="9" spans="1:8" s="721" customFormat="1" ht="25.05" customHeight="1" x14ac:dyDescent="0.3">
      <c r="A9" s="740" t="s">
        <v>225</v>
      </c>
      <c r="B9" s="729">
        <v>296</v>
      </c>
      <c r="C9" s="730" t="s">
        <v>463</v>
      </c>
      <c r="D9" s="729">
        <v>50</v>
      </c>
      <c r="E9" s="730" t="s">
        <v>472</v>
      </c>
      <c r="F9" s="729">
        <v>256</v>
      </c>
      <c r="G9" s="730" t="s">
        <v>476</v>
      </c>
      <c r="H9" s="731">
        <v>3746</v>
      </c>
    </row>
    <row r="10" spans="1:8" s="722" customFormat="1" ht="25.05" customHeight="1" x14ac:dyDescent="0.3">
      <c r="A10" s="741" t="s">
        <v>228</v>
      </c>
      <c r="B10" s="732">
        <v>327</v>
      </c>
      <c r="C10" s="733" t="s">
        <v>464</v>
      </c>
      <c r="D10" s="732">
        <v>25</v>
      </c>
      <c r="E10" s="733" t="s">
        <v>473</v>
      </c>
      <c r="F10" s="732">
        <v>316</v>
      </c>
      <c r="G10" s="733" t="s">
        <v>478</v>
      </c>
      <c r="H10" s="734">
        <v>3755</v>
      </c>
    </row>
    <row r="11" spans="1:8" s="721" customFormat="1" ht="25.05" customHeight="1" x14ac:dyDescent="0.3">
      <c r="A11" s="740" t="s">
        <v>223</v>
      </c>
      <c r="B11" s="729">
        <v>318</v>
      </c>
      <c r="C11" s="730" t="s">
        <v>465</v>
      </c>
      <c r="D11" s="729">
        <v>4</v>
      </c>
      <c r="E11" s="730" t="s">
        <v>471</v>
      </c>
      <c r="F11" s="729">
        <v>180</v>
      </c>
      <c r="G11" s="730" t="s">
        <v>476</v>
      </c>
      <c r="H11" s="731">
        <v>2990</v>
      </c>
    </row>
    <row r="12" spans="1:8" s="738" customFormat="1" ht="30" customHeight="1" x14ac:dyDescent="0.3">
      <c r="A12" s="616" t="s">
        <v>4</v>
      </c>
      <c r="B12" s="735">
        <v>2167</v>
      </c>
      <c r="C12" s="736" t="s">
        <v>466</v>
      </c>
      <c r="D12" s="735">
        <v>173</v>
      </c>
      <c r="E12" s="736" t="s">
        <v>468</v>
      </c>
      <c r="F12" s="735">
        <v>2133</v>
      </c>
      <c r="G12" s="736" t="s">
        <v>477</v>
      </c>
      <c r="H12" s="737">
        <v>28108</v>
      </c>
    </row>
    <row r="13" spans="1:8" s="52" customFormat="1" ht="19.95" customHeight="1" thickBot="1" x14ac:dyDescent="0.3">
      <c r="A13" s="742" t="s">
        <v>360</v>
      </c>
      <c r="B13" s="743"/>
      <c r="C13" s="743"/>
      <c r="D13" s="743"/>
      <c r="E13" s="743"/>
      <c r="F13" s="743"/>
      <c r="G13" s="743"/>
      <c r="H13" s="744"/>
    </row>
    <row r="14" spans="1:8" ht="14.4" thickTop="1" x14ac:dyDescent="0.3"/>
  </sheetData>
  <mergeCells count="2">
    <mergeCell ref="A1:H1"/>
    <mergeCell ref="A13:H13"/>
  </mergeCells>
  <printOptions horizontalCentered="1"/>
  <pageMargins left="0.27559055118110237" right="0.27559055118110237" top="0.74803149606299213" bottom="0.74803149606299213" header="0.31496062992125984" footer="0.31496062992125984"/>
  <pageSetup paperSize="9" scale="94"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5"/>
  <sheetViews>
    <sheetView showGridLines="0" view="pageBreakPreview" topLeftCell="A13" zoomScaleNormal="100" zoomScaleSheetLayoutView="100" workbookViewId="0">
      <selection activeCell="F17" sqref="F17"/>
    </sheetView>
  </sheetViews>
  <sheetFormatPr defaultColWidth="9.109375" defaultRowHeight="13.8" x14ac:dyDescent="0.3"/>
  <cols>
    <col min="1" max="1" width="31.6640625" style="30" customWidth="1"/>
    <col min="2" max="2" width="7.77734375" style="39" customWidth="1"/>
    <col min="3" max="3" width="6.77734375" style="39" customWidth="1"/>
    <col min="4" max="4" width="10.33203125" style="39" customWidth="1"/>
    <col min="5" max="5" width="5.77734375" style="39" customWidth="1"/>
    <col min="6" max="6" width="7.77734375" style="39" customWidth="1"/>
    <col min="7" max="7" width="6.77734375" style="39" customWidth="1"/>
    <col min="8" max="8" width="10.33203125" style="39" customWidth="1"/>
    <col min="9" max="9" width="5.77734375" style="39" customWidth="1"/>
    <col min="10" max="10" width="7.77734375" style="39" customWidth="1"/>
    <col min="11" max="11" width="6.77734375" style="39" customWidth="1"/>
    <col min="12" max="12" width="10.33203125" style="39" customWidth="1"/>
    <col min="13" max="13" width="6.77734375" style="39" customWidth="1"/>
    <col min="14" max="14" width="7.77734375" style="39" customWidth="1"/>
    <col min="15" max="15" width="6.77734375" style="39" customWidth="1"/>
    <col min="16" max="16" width="10.33203125" style="39" customWidth="1"/>
    <col min="17" max="17" width="6.77734375" style="39" customWidth="1"/>
    <col min="18" max="16384" width="9.109375" style="30"/>
  </cols>
  <sheetData>
    <row r="1" spans="1:17" s="273" customFormat="1" ht="40.049999999999997" customHeight="1" x14ac:dyDescent="0.3">
      <c r="A1" s="745" t="s">
        <v>380</v>
      </c>
      <c r="B1" s="596"/>
      <c r="C1" s="596"/>
      <c r="D1" s="596"/>
      <c r="E1" s="596"/>
      <c r="F1" s="596"/>
      <c r="G1" s="596"/>
      <c r="H1" s="596"/>
      <c r="I1" s="596"/>
      <c r="J1" s="596"/>
      <c r="K1" s="596"/>
      <c r="L1" s="596"/>
      <c r="M1" s="596"/>
      <c r="N1" s="596"/>
      <c r="O1" s="596"/>
      <c r="P1" s="596"/>
      <c r="Q1" s="597"/>
    </row>
    <row r="2" spans="1:17" ht="60" customHeight="1" x14ac:dyDescent="0.3">
      <c r="A2" s="746"/>
      <c r="B2" s="747" t="s">
        <v>674</v>
      </c>
      <c r="C2" s="747"/>
      <c r="D2" s="747"/>
      <c r="E2" s="747"/>
      <c r="F2" s="747" t="s">
        <v>675</v>
      </c>
      <c r="G2" s="747"/>
      <c r="H2" s="747"/>
      <c r="I2" s="747"/>
      <c r="J2" s="747" t="s">
        <v>676</v>
      </c>
      <c r="K2" s="747"/>
      <c r="L2" s="747"/>
      <c r="M2" s="747"/>
      <c r="N2" s="747" t="s">
        <v>115</v>
      </c>
      <c r="O2" s="747"/>
      <c r="P2" s="747"/>
      <c r="Q2" s="748"/>
    </row>
    <row r="3" spans="1:17" s="28" customFormat="1" ht="49.95" customHeight="1" x14ac:dyDescent="0.3">
      <c r="A3" s="749"/>
      <c r="B3" s="603" t="s">
        <v>129</v>
      </c>
      <c r="C3" s="603" t="s">
        <v>6</v>
      </c>
      <c r="D3" s="603" t="s">
        <v>591</v>
      </c>
      <c r="E3" s="603" t="s">
        <v>116</v>
      </c>
      <c r="F3" s="603" t="s">
        <v>129</v>
      </c>
      <c r="G3" s="603" t="s">
        <v>6</v>
      </c>
      <c r="H3" s="603" t="s">
        <v>591</v>
      </c>
      <c r="I3" s="603" t="s">
        <v>116</v>
      </c>
      <c r="J3" s="603" t="s">
        <v>129</v>
      </c>
      <c r="K3" s="603" t="s">
        <v>6</v>
      </c>
      <c r="L3" s="603" t="s">
        <v>591</v>
      </c>
      <c r="M3" s="603" t="s">
        <v>116</v>
      </c>
      <c r="N3" s="603" t="s">
        <v>129</v>
      </c>
      <c r="O3" s="603" t="s">
        <v>6</v>
      </c>
      <c r="P3" s="603" t="s">
        <v>591</v>
      </c>
      <c r="Q3" s="605" t="s">
        <v>116</v>
      </c>
    </row>
    <row r="4" spans="1:17" s="28" customFormat="1" ht="25.05" customHeight="1" x14ac:dyDescent="0.3">
      <c r="A4" s="609" t="s">
        <v>27</v>
      </c>
      <c r="B4" s="750">
        <v>0</v>
      </c>
      <c r="C4" s="750">
        <v>0</v>
      </c>
      <c r="D4" s="750">
        <v>1</v>
      </c>
      <c r="E4" s="750">
        <v>1</v>
      </c>
      <c r="F4" s="751">
        <v>0</v>
      </c>
      <c r="G4" s="751">
        <v>0</v>
      </c>
      <c r="H4" s="751">
        <v>0</v>
      </c>
      <c r="I4" s="751">
        <v>0</v>
      </c>
      <c r="J4" s="750">
        <v>3</v>
      </c>
      <c r="K4" s="750">
        <v>101</v>
      </c>
      <c r="L4" s="750">
        <v>151</v>
      </c>
      <c r="M4" s="750">
        <v>255</v>
      </c>
      <c r="N4" s="751">
        <v>3</v>
      </c>
      <c r="O4" s="751">
        <v>101</v>
      </c>
      <c r="P4" s="751">
        <v>152</v>
      </c>
      <c r="Q4" s="752">
        <v>256</v>
      </c>
    </row>
    <row r="5" spans="1:17" s="28" customFormat="1" ht="36" customHeight="1" x14ac:dyDescent="0.3">
      <c r="A5" s="609" t="s">
        <v>117</v>
      </c>
      <c r="B5" s="750">
        <v>0</v>
      </c>
      <c r="C5" s="750">
        <v>0</v>
      </c>
      <c r="D5" s="750">
        <v>2</v>
      </c>
      <c r="E5" s="750">
        <v>2</v>
      </c>
      <c r="F5" s="751">
        <v>0</v>
      </c>
      <c r="G5" s="751">
        <v>0</v>
      </c>
      <c r="H5" s="751">
        <v>1</v>
      </c>
      <c r="I5" s="751">
        <v>1</v>
      </c>
      <c r="J5" s="750">
        <v>0</v>
      </c>
      <c r="K5" s="750">
        <v>76</v>
      </c>
      <c r="L5" s="750">
        <v>201</v>
      </c>
      <c r="M5" s="750">
        <v>277</v>
      </c>
      <c r="N5" s="751">
        <v>0</v>
      </c>
      <c r="O5" s="751">
        <v>76</v>
      </c>
      <c r="P5" s="751">
        <v>204</v>
      </c>
      <c r="Q5" s="752">
        <v>280</v>
      </c>
    </row>
    <row r="6" spans="1:17" s="28" customFormat="1" ht="36" customHeight="1" x14ac:dyDescent="0.3">
      <c r="A6" s="609" t="s">
        <v>29</v>
      </c>
      <c r="B6" s="750">
        <v>0</v>
      </c>
      <c r="C6" s="750">
        <v>3</v>
      </c>
      <c r="D6" s="750">
        <v>5</v>
      </c>
      <c r="E6" s="750">
        <v>8</v>
      </c>
      <c r="F6" s="751">
        <v>0</v>
      </c>
      <c r="G6" s="751">
        <v>0</v>
      </c>
      <c r="H6" s="751">
        <v>1</v>
      </c>
      <c r="I6" s="751">
        <v>1</v>
      </c>
      <c r="J6" s="750">
        <v>15</v>
      </c>
      <c r="K6" s="750">
        <v>319</v>
      </c>
      <c r="L6" s="750">
        <v>969</v>
      </c>
      <c r="M6" s="750">
        <v>1303</v>
      </c>
      <c r="N6" s="751">
        <v>15</v>
      </c>
      <c r="O6" s="751">
        <v>322</v>
      </c>
      <c r="P6" s="751">
        <v>975</v>
      </c>
      <c r="Q6" s="752">
        <v>1312</v>
      </c>
    </row>
    <row r="7" spans="1:17" s="28" customFormat="1" ht="25.05" customHeight="1" x14ac:dyDescent="0.3">
      <c r="A7" s="609" t="s">
        <v>31</v>
      </c>
      <c r="B7" s="750">
        <v>0</v>
      </c>
      <c r="C7" s="750">
        <v>0</v>
      </c>
      <c r="D7" s="750">
        <v>0</v>
      </c>
      <c r="E7" s="750">
        <v>0</v>
      </c>
      <c r="F7" s="751">
        <v>0</v>
      </c>
      <c r="G7" s="751">
        <v>0</v>
      </c>
      <c r="H7" s="751">
        <v>0</v>
      </c>
      <c r="I7" s="751">
        <v>0</v>
      </c>
      <c r="J7" s="750">
        <v>0</v>
      </c>
      <c r="K7" s="750">
        <v>4</v>
      </c>
      <c r="L7" s="750">
        <v>13</v>
      </c>
      <c r="M7" s="750">
        <v>17</v>
      </c>
      <c r="N7" s="751">
        <v>0</v>
      </c>
      <c r="O7" s="751">
        <v>4</v>
      </c>
      <c r="P7" s="751">
        <v>13</v>
      </c>
      <c r="Q7" s="752">
        <v>17</v>
      </c>
    </row>
    <row r="8" spans="1:17" s="28" customFormat="1" ht="25.05" customHeight="1" x14ac:dyDescent="0.3">
      <c r="A8" s="609" t="s">
        <v>118</v>
      </c>
      <c r="B8" s="750">
        <v>0</v>
      </c>
      <c r="C8" s="750">
        <v>0</v>
      </c>
      <c r="D8" s="750">
        <v>0</v>
      </c>
      <c r="E8" s="750">
        <v>0</v>
      </c>
      <c r="F8" s="751">
        <v>0</v>
      </c>
      <c r="G8" s="751">
        <v>1</v>
      </c>
      <c r="H8" s="751">
        <v>0</v>
      </c>
      <c r="I8" s="751">
        <v>1</v>
      </c>
      <c r="J8" s="750">
        <v>0</v>
      </c>
      <c r="K8" s="750">
        <v>12</v>
      </c>
      <c r="L8" s="750">
        <v>38</v>
      </c>
      <c r="M8" s="750">
        <v>50</v>
      </c>
      <c r="N8" s="751">
        <v>0</v>
      </c>
      <c r="O8" s="751">
        <v>13</v>
      </c>
      <c r="P8" s="751">
        <v>38</v>
      </c>
      <c r="Q8" s="752">
        <v>51</v>
      </c>
    </row>
    <row r="9" spans="1:17" s="28" customFormat="1" ht="25.05" customHeight="1" x14ac:dyDescent="0.3">
      <c r="A9" s="609" t="s">
        <v>33</v>
      </c>
      <c r="B9" s="750">
        <v>0</v>
      </c>
      <c r="C9" s="750">
        <v>1</v>
      </c>
      <c r="D9" s="750">
        <v>0</v>
      </c>
      <c r="E9" s="750">
        <v>1</v>
      </c>
      <c r="F9" s="751">
        <v>0</v>
      </c>
      <c r="G9" s="751">
        <v>0</v>
      </c>
      <c r="H9" s="751">
        <v>0</v>
      </c>
      <c r="I9" s="751">
        <v>0</v>
      </c>
      <c r="J9" s="750">
        <v>15</v>
      </c>
      <c r="K9" s="750">
        <v>26</v>
      </c>
      <c r="L9" s="750">
        <v>70</v>
      </c>
      <c r="M9" s="750">
        <v>111</v>
      </c>
      <c r="N9" s="751">
        <v>15</v>
      </c>
      <c r="O9" s="751">
        <v>27</v>
      </c>
      <c r="P9" s="751">
        <v>70</v>
      </c>
      <c r="Q9" s="752">
        <v>112</v>
      </c>
    </row>
    <row r="10" spans="1:17" s="28" customFormat="1" ht="25.05" customHeight="1" x14ac:dyDescent="0.3">
      <c r="A10" s="609" t="s">
        <v>35</v>
      </c>
      <c r="B10" s="750">
        <v>0</v>
      </c>
      <c r="C10" s="750">
        <v>1</v>
      </c>
      <c r="D10" s="750">
        <v>1</v>
      </c>
      <c r="E10" s="750">
        <v>2</v>
      </c>
      <c r="F10" s="751">
        <v>0</v>
      </c>
      <c r="G10" s="751">
        <v>0</v>
      </c>
      <c r="H10" s="751">
        <v>0</v>
      </c>
      <c r="I10" s="751">
        <v>0</v>
      </c>
      <c r="J10" s="750">
        <v>1</v>
      </c>
      <c r="K10" s="750">
        <v>9</v>
      </c>
      <c r="L10" s="750">
        <v>8</v>
      </c>
      <c r="M10" s="750">
        <v>18</v>
      </c>
      <c r="N10" s="751">
        <v>1</v>
      </c>
      <c r="O10" s="751">
        <v>10</v>
      </c>
      <c r="P10" s="751">
        <v>9</v>
      </c>
      <c r="Q10" s="752">
        <v>20</v>
      </c>
    </row>
    <row r="11" spans="1:17" s="28" customFormat="1" ht="25.05" customHeight="1" x14ac:dyDescent="0.3">
      <c r="A11" s="609" t="s">
        <v>36</v>
      </c>
      <c r="B11" s="750">
        <v>0</v>
      </c>
      <c r="C11" s="750">
        <v>0</v>
      </c>
      <c r="D11" s="750">
        <v>0</v>
      </c>
      <c r="E11" s="750">
        <v>0</v>
      </c>
      <c r="F11" s="751">
        <v>0</v>
      </c>
      <c r="G11" s="751">
        <v>0</v>
      </c>
      <c r="H11" s="751">
        <v>0</v>
      </c>
      <c r="I11" s="751">
        <v>0</v>
      </c>
      <c r="J11" s="750">
        <v>0</v>
      </c>
      <c r="K11" s="750">
        <v>2</v>
      </c>
      <c r="L11" s="750">
        <v>3</v>
      </c>
      <c r="M11" s="750">
        <v>5</v>
      </c>
      <c r="N11" s="751">
        <v>0</v>
      </c>
      <c r="O11" s="751">
        <v>2</v>
      </c>
      <c r="P11" s="751">
        <v>3</v>
      </c>
      <c r="Q11" s="752">
        <v>5</v>
      </c>
    </row>
    <row r="12" spans="1:17" s="28" customFormat="1" ht="36" customHeight="1" x14ac:dyDescent="0.3">
      <c r="A12" s="609" t="s">
        <v>38</v>
      </c>
      <c r="B12" s="750">
        <v>0</v>
      </c>
      <c r="C12" s="750">
        <v>0</v>
      </c>
      <c r="D12" s="750">
        <v>1</v>
      </c>
      <c r="E12" s="750">
        <v>1</v>
      </c>
      <c r="F12" s="751">
        <v>0</v>
      </c>
      <c r="G12" s="751">
        <v>0</v>
      </c>
      <c r="H12" s="751">
        <v>0</v>
      </c>
      <c r="I12" s="751">
        <v>0</v>
      </c>
      <c r="J12" s="750">
        <v>0</v>
      </c>
      <c r="K12" s="750">
        <v>14</v>
      </c>
      <c r="L12" s="750">
        <v>41</v>
      </c>
      <c r="M12" s="750">
        <v>55</v>
      </c>
      <c r="N12" s="751">
        <v>0</v>
      </c>
      <c r="O12" s="751">
        <v>14</v>
      </c>
      <c r="P12" s="751">
        <v>42</v>
      </c>
      <c r="Q12" s="752">
        <v>56</v>
      </c>
    </row>
    <row r="13" spans="1:17" s="28" customFormat="1" ht="36" customHeight="1" x14ac:dyDescent="0.3">
      <c r="A13" s="609" t="s">
        <v>119</v>
      </c>
      <c r="B13" s="750">
        <v>0</v>
      </c>
      <c r="C13" s="750">
        <v>0</v>
      </c>
      <c r="D13" s="750">
        <v>1</v>
      </c>
      <c r="E13" s="750">
        <v>1</v>
      </c>
      <c r="F13" s="751">
        <v>0</v>
      </c>
      <c r="G13" s="751">
        <v>0</v>
      </c>
      <c r="H13" s="751">
        <v>0</v>
      </c>
      <c r="I13" s="751">
        <v>0</v>
      </c>
      <c r="J13" s="750">
        <v>0</v>
      </c>
      <c r="K13" s="750">
        <v>0</v>
      </c>
      <c r="L13" s="750">
        <v>57</v>
      </c>
      <c r="M13" s="750">
        <v>57</v>
      </c>
      <c r="N13" s="751">
        <v>0</v>
      </c>
      <c r="O13" s="751">
        <v>0</v>
      </c>
      <c r="P13" s="751">
        <v>58</v>
      </c>
      <c r="Q13" s="752">
        <v>58</v>
      </c>
    </row>
    <row r="14" spans="1:17" s="264" customFormat="1" ht="30" customHeight="1" x14ac:dyDescent="0.3">
      <c r="A14" s="753" t="s">
        <v>120</v>
      </c>
      <c r="B14" s="754">
        <v>0</v>
      </c>
      <c r="C14" s="754">
        <v>5</v>
      </c>
      <c r="D14" s="754">
        <v>11</v>
      </c>
      <c r="E14" s="754">
        <v>16</v>
      </c>
      <c r="F14" s="755">
        <v>0</v>
      </c>
      <c r="G14" s="755">
        <v>1</v>
      </c>
      <c r="H14" s="755">
        <v>2</v>
      </c>
      <c r="I14" s="755">
        <v>3</v>
      </c>
      <c r="J14" s="754">
        <v>34</v>
      </c>
      <c r="K14" s="754">
        <v>563</v>
      </c>
      <c r="L14" s="754">
        <v>1551</v>
      </c>
      <c r="M14" s="754">
        <v>2148</v>
      </c>
      <c r="N14" s="755">
        <v>34</v>
      </c>
      <c r="O14" s="755">
        <v>569</v>
      </c>
      <c r="P14" s="755">
        <v>1564</v>
      </c>
      <c r="Q14" s="756">
        <v>2167</v>
      </c>
    </row>
    <row r="15" spans="1:17" s="38" customFormat="1" ht="21" customHeight="1" x14ac:dyDescent="0.3">
      <c r="A15" s="713" t="s">
        <v>592</v>
      </c>
      <c r="B15" s="713"/>
      <c r="C15" s="713"/>
      <c r="D15" s="713"/>
      <c r="E15" s="713"/>
      <c r="F15" s="713"/>
      <c r="G15" s="713"/>
      <c r="H15" s="713"/>
      <c r="I15" s="713"/>
      <c r="J15" s="713"/>
      <c r="K15" s="713"/>
      <c r="L15" s="713"/>
      <c r="M15" s="713"/>
      <c r="N15" s="713"/>
      <c r="O15" s="713"/>
      <c r="P15" s="713"/>
      <c r="Q15" s="713"/>
    </row>
  </sheetData>
  <mergeCells count="6">
    <mergeCell ref="A15:Q15"/>
    <mergeCell ref="A1:Q1"/>
    <mergeCell ref="B2:E2"/>
    <mergeCell ref="F2:I2"/>
    <mergeCell ref="J2:M2"/>
    <mergeCell ref="N2:Q2"/>
  </mergeCells>
  <printOptions horizontalCentered="1"/>
  <pageMargins left="0.39370078740157483" right="0.39370078740157483" top="0.74803149606299213" bottom="0.74803149606299213" header="0.31496062992125984" footer="0.31496062992125984"/>
  <pageSetup paperSize="9" scale="88"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6"/>
  <sheetViews>
    <sheetView showGridLines="0" tabSelected="1" view="pageBreakPreview" topLeftCell="A4" zoomScaleNormal="100" zoomScaleSheetLayoutView="100" workbookViewId="0">
      <selection activeCell="Q15" sqref="Q15"/>
    </sheetView>
  </sheetViews>
  <sheetFormatPr defaultColWidth="9.109375" defaultRowHeight="14.25" customHeight="1" x14ac:dyDescent="0.3"/>
  <cols>
    <col min="1" max="1" width="29.44140625" style="30" customWidth="1"/>
    <col min="2" max="3" width="7.6640625" style="30" customWidth="1"/>
    <col min="4" max="4" width="10.6640625" style="30" customWidth="1"/>
    <col min="5" max="6" width="7.6640625" style="30" customWidth="1"/>
    <col min="7" max="7" width="10.44140625" style="30" customWidth="1"/>
    <col min="8" max="8" width="9.44140625" style="30" customWidth="1"/>
    <col min="9" max="9" width="7.6640625" style="30" customWidth="1"/>
    <col min="10" max="10" width="10.6640625" style="30" customWidth="1"/>
    <col min="11" max="11" width="7.6640625" style="30" customWidth="1"/>
    <col min="12" max="12" width="8.109375" style="30" customWidth="1"/>
    <col min="13" max="13" width="7" style="30" customWidth="1"/>
    <col min="14" max="14" width="10.5546875" style="30" customWidth="1"/>
    <col min="15" max="15" width="7" style="30" customWidth="1"/>
    <col min="16" max="16384" width="9.109375" style="30"/>
  </cols>
  <sheetData>
    <row r="1" spans="1:15" s="315" customFormat="1" ht="30" customHeight="1" x14ac:dyDescent="0.3">
      <c r="A1" s="739" t="s">
        <v>382</v>
      </c>
      <c r="B1" s="452"/>
      <c r="C1" s="452"/>
      <c r="D1" s="452"/>
      <c r="E1" s="452"/>
      <c r="F1" s="452"/>
      <c r="G1" s="452"/>
      <c r="H1" s="452"/>
      <c r="I1" s="452"/>
      <c r="J1" s="452"/>
      <c r="K1" s="452"/>
      <c r="L1" s="452"/>
      <c r="M1" s="452"/>
      <c r="N1" s="452"/>
      <c r="O1" s="452"/>
    </row>
    <row r="2" spans="1:15" ht="50.25" customHeight="1" x14ac:dyDescent="0.3">
      <c r="A2" s="758"/>
      <c r="B2" s="747" t="s">
        <v>638</v>
      </c>
      <c r="C2" s="747"/>
      <c r="D2" s="747"/>
      <c r="E2" s="747"/>
      <c r="F2" s="747" t="s">
        <v>637</v>
      </c>
      <c r="G2" s="747"/>
      <c r="H2" s="747"/>
      <c r="I2" s="747" t="s">
        <v>639</v>
      </c>
      <c r="J2" s="747"/>
      <c r="K2" s="747"/>
      <c r="L2" s="747" t="s">
        <v>115</v>
      </c>
      <c r="M2" s="747"/>
      <c r="N2" s="747"/>
      <c r="O2" s="748"/>
    </row>
    <row r="3" spans="1:15" ht="49.95" customHeight="1" x14ac:dyDescent="0.3">
      <c r="A3" s="759"/>
      <c r="B3" s="658" t="s">
        <v>129</v>
      </c>
      <c r="C3" s="658" t="s">
        <v>6</v>
      </c>
      <c r="D3" s="658" t="s">
        <v>381</v>
      </c>
      <c r="E3" s="658" t="s">
        <v>116</v>
      </c>
      <c r="F3" s="658" t="s">
        <v>6</v>
      </c>
      <c r="G3" s="658" t="s">
        <v>381</v>
      </c>
      <c r="H3" s="658" t="s">
        <v>116</v>
      </c>
      <c r="I3" s="658" t="s">
        <v>6</v>
      </c>
      <c r="J3" s="658" t="s">
        <v>381</v>
      </c>
      <c r="K3" s="658" t="s">
        <v>116</v>
      </c>
      <c r="L3" s="658" t="s">
        <v>129</v>
      </c>
      <c r="M3" s="658" t="s">
        <v>6</v>
      </c>
      <c r="N3" s="658" t="s">
        <v>381</v>
      </c>
      <c r="O3" s="703" t="s">
        <v>116</v>
      </c>
    </row>
    <row r="4" spans="1:15" ht="19.95" customHeight="1" x14ac:dyDescent="0.3">
      <c r="A4" s="493" t="s">
        <v>58</v>
      </c>
      <c r="B4" s="760">
        <v>0</v>
      </c>
      <c r="C4" s="760">
        <v>2</v>
      </c>
      <c r="D4" s="760">
        <v>5</v>
      </c>
      <c r="E4" s="760">
        <v>7</v>
      </c>
      <c r="F4" s="761">
        <v>4</v>
      </c>
      <c r="G4" s="761">
        <v>0</v>
      </c>
      <c r="H4" s="761">
        <v>4</v>
      </c>
      <c r="I4" s="760">
        <v>0</v>
      </c>
      <c r="J4" s="760">
        <v>0</v>
      </c>
      <c r="K4" s="760">
        <v>0</v>
      </c>
      <c r="L4" s="762">
        <v>0</v>
      </c>
      <c r="M4" s="762">
        <v>6</v>
      </c>
      <c r="N4" s="762">
        <v>5</v>
      </c>
      <c r="O4" s="763">
        <v>11</v>
      </c>
    </row>
    <row r="5" spans="1:15" ht="19.95" customHeight="1" x14ac:dyDescent="0.3">
      <c r="A5" s="493" t="s">
        <v>59</v>
      </c>
      <c r="B5" s="760">
        <v>0</v>
      </c>
      <c r="C5" s="760">
        <v>1</v>
      </c>
      <c r="D5" s="760">
        <v>0</v>
      </c>
      <c r="E5" s="760">
        <v>1</v>
      </c>
      <c r="F5" s="761">
        <v>0</v>
      </c>
      <c r="G5" s="761">
        <v>0</v>
      </c>
      <c r="H5" s="761">
        <v>0</v>
      </c>
      <c r="I5" s="760">
        <v>0</v>
      </c>
      <c r="J5" s="760">
        <v>1</v>
      </c>
      <c r="K5" s="760">
        <v>1</v>
      </c>
      <c r="L5" s="762">
        <v>0</v>
      </c>
      <c r="M5" s="762">
        <v>1</v>
      </c>
      <c r="N5" s="762">
        <v>1</v>
      </c>
      <c r="O5" s="763">
        <v>2</v>
      </c>
    </row>
    <row r="6" spans="1:15" ht="19.95" customHeight="1" x14ac:dyDescent="0.3">
      <c r="A6" s="493" t="s">
        <v>61</v>
      </c>
      <c r="B6" s="760">
        <v>0</v>
      </c>
      <c r="C6" s="760">
        <v>1</v>
      </c>
      <c r="D6" s="760">
        <v>0</v>
      </c>
      <c r="E6" s="760">
        <v>1</v>
      </c>
      <c r="F6" s="761">
        <v>0</v>
      </c>
      <c r="G6" s="761">
        <v>0</v>
      </c>
      <c r="H6" s="761">
        <v>0</v>
      </c>
      <c r="I6" s="760">
        <v>0</v>
      </c>
      <c r="J6" s="760">
        <v>0</v>
      </c>
      <c r="K6" s="760">
        <v>0</v>
      </c>
      <c r="L6" s="762">
        <v>0</v>
      </c>
      <c r="M6" s="762">
        <v>1</v>
      </c>
      <c r="N6" s="762">
        <v>0</v>
      </c>
      <c r="O6" s="763">
        <v>1</v>
      </c>
    </row>
    <row r="7" spans="1:15" ht="19.95" customHeight="1" x14ac:dyDescent="0.3">
      <c r="A7" s="493" t="s">
        <v>62</v>
      </c>
      <c r="B7" s="760">
        <v>2</v>
      </c>
      <c r="C7" s="760">
        <v>0</v>
      </c>
      <c r="D7" s="760">
        <v>0</v>
      </c>
      <c r="E7" s="760">
        <v>2</v>
      </c>
      <c r="F7" s="761">
        <v>0</v>
      </c>
      <c r="G7" s="761">
        <v>0</v>
      </c>
      <c r="H7" s="761">
        <v>0</v>
      </c>
      <c r="I7" s="760">
        <v>0</v>
      </c>
      <c r="J7" s="760">
        <v>0</v>
      </c>
      <c r="K7" s="760">
        <v>0</v>
      </c>
      <c r="L7" s="762">
        <v>2</v>
      </c>
      <c r="M7" s="762">
        <v>0</v>
      </c>
      <c r="N7" s="762">
        <v>0</v>
      </c>
      <c r="O7" s="763">
        <v>2</v>
      </c>
    </row>
    <row r="8" spans="1:15" ht="19.95" customHeight="1" x14ac:dyDescent="0.3">
      <c r="A8" s="493" t="s">
        <v>70</v>
      </c>
      <c r="B8" s="760">
        <v>0</v>
      </c>
      <c r="C8" s="760">
        <v>1</v>
      </c>
      <c r="D8" s="760">
        <v>1</v>
      </c>
      <c r="E8" s="760">
        <v>2</v>
      </c>
      <c r="F8" s="761">
        <v>0</v>
      </c>
      <c r="G8" s="761">
        <v>0</v>
      </c>
      <c r="H8" s="761">
        <v>0</v>
      </c>
      <c r="I8" s="760">
        <v>0</v>
      </c>
      <c r="J8" s="760">
        <v>0</v>
      </c>
      <c r="K8" s="760">
        <v>0</v>
      </c>
      <c r="L8" s="762">
        <v>0</v>
      </c>
      <c r="M8" s="762">
        <v>1</v>
      </c>
      <c r="N8" s="762">
        <v>1</v>
      </c>
      <c r="O8" s="763">
        <v>2</v>
      </c>
    </row>
    <row r="9" spans="1:15" ht="19.95" customHeight="1" x14ac:dyDescent="0.3">
      <c r="A9" s="493" t="s">
        <v>71</v>
      </c>
      <c r="B9" s="760">
        <v>0</v>
      </c>
      <c r="C9" s="760">
        <v>1</v>
      </c>
      <c r="D9" s="760">
        <v>0</v>
      </c>
      <c r="E9" s="760">
        <v>1</v>
      </c>
      <c r="F9" s="761">
        <v>0</v>
      </c>
      <c r="G9" s="761">
        <v>0</v>
      </c>
      <c r="H9" s="761">
        <v>0</v>
      </c>
      <c r="I9" s="760">
        <v>0</v>
      </c>
      <c r="J9" s="760">
        <v>0</v>
      </c>
      <c r="K9" s="760">
        <v>0</v>
      </c>
      <c r="L9" s="762">
        <v>0</v>
      </c>
      <c r="M9" s="762">
        <v>1</v>
      </c>
      <c r="N9" s="762">
        <v>0</v>
      </c>
      <c r="O9" s="763">
        <v>1</v>
      </c>
    </row>
    <row r="10" spans="1:15" ht="19.95" customHeight="1" x14ac:dyDescent="0.3">
      <c r="A10" s="493" t="s">
        <v>73</v>
      </c>
      <c r="B10" s="760">
        <v>0</v>
      </c>
      <c r="C10" s="760">
        <v>22</v>
      </c>
      <c r="D10" s="760">
        <v>9</v>
      </c>
      <c r="E10" s="760">
        <v>31</v>
      </c>
      <c r="F10" s="761">
        <v>0</v>
      </c>
      <c r="G10" s="761">
        <v>0</v>
      </c>
      <c r="H10" s="761">
        <v>0</v>
      </c>
      <c r="I10" s="760">
        <v>0</v>
      </c>
      <c r="J10" s="760">
        <v>0</v>
      </c>
      <c r="K10" s="760">
        <v>0</v>
      </c>
      <c r="L10" s="762">
        <v>0</v>
      </c>
      <c r="M10" s="762">
        <v>22</v>
      </c>
      <c r="N10" s="762">
        <v>9</v>
      </c>
      <c r="O10" s="763">
        <v>31</v>
      </c>
    </row>
    <row r="11" spans="1:15" ht="19.95" customHeight="1" x14ac:dyDescent="0.3">
      <c r="A11" s="493" t="s">
        <v>74</v>
      </c>
      <c r="B11" s="760">
        <v>0</v>
      </c>
      <c r="C11" s="760">
        <v>6</v>
      </c>
      <c r="D11" s="760">
        <v>7</v>
      </c>
      <c r="E11" s="760">
        <v>13</v>
      </c>
      <c r="F11" s="761">
        <v>0</v>
      </c>
      <c r="G11" s="761">
        <v>3</v>
      </c>
      <c r="H11" s="761">
        <v>3</v>
      </c>
      <c r="I11" s="760">
        <v>1</v>
      </c>
      <c r="J11" s="760">
        <v>0</v>
      </c>
      <c r="K11" s="760">
        <v>1</v>
      </c>
      <c r="L11" s="762">
        <v>0</v>
      </c>
      <c r="M11" s="762">
        <v>7</v>
      </c>
      <c r="N11" s="762">
        <v>10</v>
      </c>
      <c r="O11" s="763">
        <v>17</v>
      </c>
    </row>
    <row r="12" spans="1:15" ht="19.95" customHeight="1" x14ac:dyDescent="0.3">
      <c r="A12" s="493" t="s">
        <v>75</v>
      </c>
      <c r="B12" s="760">
        <v>0</v>
      </c>
      <c r="C12" s="760">
        <v>2</v>
      </c>
      <c r="D12" s="760">
        <v>3</v>
      </c>
      <c r="E12" s="760">
        <v>5</v>
      </c>
      <c r="F12" s="761">
        <v>0</v>
      </c>
      <c r="G12" s="761">
        <v>0</v>
      </c>
      <c r="H12" s="761">
        <v>0</v>
      </c>
      <c r="I12" s="760">
        <v>0</v>
      </c>
      <c r="J12" s="760">
        <v>1</v>
      </c>
      <c r="K12" s="760">
        <v>1</v>
      </c>
      <c r="L12" s="762">
        <v>0</v>
      </c>
      <c r="M12" s="762">
        <v>2</v>
      </c>
      <c r="N12" s="762">
        <v>4</v>
      </c>
      <c r="O12" s="763">
        <v>6</v>
      </c>
    </row>
    <row r="13" spans="1:15" ht="19.95" customHeight="1" x14ac:dyDescent="0.3">
      <c r="A13" s="493" t="s">
        <v>145</v>
      </c>
      <c r="B13" s="760">
        <v>0</v>
      </c>
      <c r="C13" s="760">
        <v>1</v>
      </c>
      <c r="D13" s="760">
        <v>2</v>
      </c>
      <c r="E13" s="760">
        <v>3</v>
      </c>
      <c r="F13" s="761">
        <v>0</v>
      </c>
      <c r="G13" s="761">
        <v>0</v>
      </c>
      <c r="H13" s="761">
        <v>0</v>
      </c>
      <c r="I13" s="760">
        <v>0</v>
      </c>
      <c r="J13" s="760">
        <v>0</v>
      </c>
      <c r="K13" s="760">
        <v>0</v>
      </c>
      <c r="L13" s="762">
        <v>0</v>
      </c>
      <c r="M13" s="762">
        <v>1</v>
      </c>
      <c r="N13" s="762">
        <v>2</v>
      </c>
      <c r="O13" s="763">
        <v>3</v>
      </c>
    </row>
    <row r="14" spans="1:15" ht="19.95" customHeight="1" x14ac:dyDescent="0.3">
      <c r="A14" s="493" t="s">
        <v>77</v>
      </c>
      <c r="B14" s="760">
        <v>0</v>
      </c>
      <c r="C14" s="760">
        <v>0</v>
      </c>
      <c r="D14" s="760">
        <v>1</v>
      </c>
      <c r="E14" s="760">
        <v>1</v>
      </c>
      <c r="F14" s="761">
        <v>0</v>
      </c>
      <c r="G14" s="761">
        <v>0</v>
      </c>
      <c r="H14" s="761">
        <v>0</v>
      </c>
      <c r="I14" s="760">
        <v>1</v>
      </c>
      <c r="J14" s="760">
        <v>0</v>
      </c>
      <c r="K14" s="760">
        <v>1</v>
      </c>
      <c r="L14" s="762">
        <v>0</v>
      </c>
      <c r="M14" s="762">
        <v>1</v>
      </c>
      <c r="N14" s="762">
        <v>1</v>
      </c>
      <c r="O14" s="763">
        <v>2</v>
      </c>
    </row>
    <row r="15" spans="1:15" ht="19.95" customHeight="1" x14ac:dyDescent="0.3">
      <c r="A15" s="493" t="s">
        <v>78</v>
      </c>
      <c r="B15" s="760">
        <v>0</v>
      </c>
      <c r="C15" s="760">
        <v>6</v>
      </c>
      <c r="D15" s="760">
        <v>5</v>
      </c>
      <c r="E15" s="760">
        <v>11</v>
      </c>
      <c r="F15" s="761">
        <v>2</v>
      </c>
      <c r="G15" s="761">
        <v>2</v>
      </c>
      <c r="H15" s="761">
        <v>4</v>
      </c>
      <c r="I15" s="760">
        <v>0</v>
      </c>
      <c r="J15" s="760">
        <v>0</v>
      </c>
      <c r="K15" s="760">
        <v>0</v>
      </c>
      <c r="L15" s="762">
        <v>0</v>
      </c>
      <c r="M15" s="762">
        <v>8</v>
      </c>
      <c r="N15" s="762">
        <v>7</v>
      </c>
      <c r="O15" s="763">
        <v>15</v>
      </c>
    </row>
    <row r="16" spans="1:15" ht="19.95" customHeight="1" x14ac:dyDescent="0.3">
      <c r="A16" s="493" t="s">
        <v>79</v>
      </c>
      <c r="B16" s="760">
        <v>0</v>
      </c>
      <c r="C16" s="760">
        <v>1</v>
      </c>
      <c r="D16" s="760">
        <v>0</v>
      </c>
      <c r="E16" s="760">
        <v>1</v>
      </c>
      <c r="F16" s="761">
        <v>0</v>
      </c>
      <c r="G16" s="761">
        <v>0</v>
      </c>
      <c r="H16" s="761">
        <v>0</v>
      </c>
      <c r="I16" s="760">
        <v>0</v>
      </c>
      <c r="J16" s="760">
        <v>0</v>
      </c>
      <c r="K16" s="760">
        <v>0</v>
      </c>
      <c r="L16" s="762">
        <v>0</v>
      </c>
      <c r="M16" s="762">
        <v>1</v>
      </c>
      <c r="N16" s="762">
        <v>0</v>
      </c>
      <c r="O16" s="763">
        <v>1</v>
      </c>
    </row>
    <row r="17" spans="1:15" ht="19.95" customHeight="1" x14ac:dyDescent="0.3">
      <c r="A17" s="493" t="s">
        <v>83</v>
      </c>
      <c r="B17" s="760">
        <v>0</v>
      </c>
      <c r="C17" s="760">
        <v>0</v>
      </c>
      <c r="D17" s="760">
        <v>1</v>
      </c>
      <c r="E17" s="760">
        <v>1</v>
      </c>
      <c r="F17" s="761">
        <v>0</v>
      </c>
      <c r="G17" s="761">
        <v>0</v>
      </c>
      <c r="H17" s="761">
        <v>0</v>
      </c>
      <c r="I17" s="760">
        <v>1</v>
      </c>
      <c r="J17" s="760">
        <v>0</v>
      </c>
      <c r="K17" s="760">
        <v>1</v>
      </c>
      <c r="L17" s="762">
        <v>0</v>
      </c>
      <c r="M17" s="762">
        <v>1</v>
      </c>
      <c r="N17" s="762">
        <v>1</v>
      </c>
      <c r="O17" s="763">
        <v>2</v>
      </c>
    </row>
    <row r="18" spans="1:15" ht="19.95" customHeight="1" x14ac:dyDescent="0.3">
      <c r="A18" s="493" t="s">
        <v>84</v>
      </c>
      <c r="B18" s="760">
        <v>0</v>
      </c>
      <c r="C18" s="760">
        <v>3</v>
      </c>
      <c r="D18" s="760">
        <v>3</v>
      </c>
      <c r="E18" s="760">
        <v>6</v>
      </c>
      <c r="F18" s="761">
        <v>0</v>
      </c>
      <c r="G18" s="761">
        <v>0</v>
      </c>
      <c r="H18" s="761">
        <v>0</v>
      </c>
      <c r="I18" s="760">
        <v>0</v>
      </c>
      <c r="J18" s="760">
        <v>1</v>
      </c>
      <c r="K18" s="760">
        <v>1</v>
      </c>
      <c r="L18" s="762">
        <v>0</v>
      </c>
      <c r="M18" s="762">
        <v>3</v>
      </c>
      <c r="N18" s="762">
        <v>4</v>
      </c>
      <c r="O18" s="763">
        <v>7</v>
      </c>
    </row>
    <row r="19" spans="1:15" ht="19.95" customHeight="1" x14ac:dyDescent="0.3">
      <c r="A19" s="493" t="s">
        <v>86</v>
      </c>
      <c r="B19" s="760">
        <v>0</v>
      </c>
      <c r="C19" s="760">
        <v>26</v>
      </c>
      <c r="D19" s="760">
        <v>7</v>
      </c>
      <c r="E19" s="760">
        <v>33</v>
      </c>
      <c r="F19" s="761">
        <v>1</v>
      </c>
      <c r="G19" s="761">
        <v>1</v>
      </c>
      <c r="H19" s="761">
        <v>2</v>
      </c>
      <c r="I19" s="760">
        <v>1</v>
      </c>
      <c r="J19" s="760">
        <v>0</v>
      </c>
      <c r="K19" s="760">
        <v>1</v>
      </c>
      <c r="L19" s="762">
        <v>0</v>
      </c>
      <c r="M19" s="762">
        <v>28</v>
      </c>
      <c r="N19" s="762">
        <v>8</v>
      </c>
      <c r="O19" s="763">
        <v>36</v>
      </c>
    </row>
    <row r="20" spans="1:15" ht="19.95" customHeight="1" x14ac:dyDescent="0.3">
      <c r="A20" s="493" t="s">
        <v>87</v>
      </c>
      <c r="B20" s="760">
        <v>0</v>
      </c>
      <c r="C20" s="760">
        <v>3</v>
      </c>
      <c r="D20" s="760">
        <v>0</v>
      </c>
      <c r="E20" s="760">
        <v>3</v>
      </c>
      <c r="F20" s="761">
        <v>0</v>
      </c>
      <c r="G20" s="761">
        <v>0</v>
      </c>
      <c r="H20" s="761">
        <v>0</v>
      </c>
      <c r="I20" s="760">
        <v>0</v>
      </c>
      <c r="J20" s="760">
        <v>0</v>
      </c>
      <c r="K20" s="760">
        <v>0</v>
      </c>
      <c r="L20" s="762">
        <v>0</v>
      </c>
      <c r="M20" s="762">
        <v>3</v>
      </c>
      <c r="N20" s="762">
        <v>0</v>
      </c>
      <c r="O20" s="763">
        <v>3</v>
      </c>
    </row>
    <row r="21" spans="1:15" ht="19.95" customHeight="1" x14ac:dyDescent="0.3">
      <c r="A21" s="493" t="s">
        <v>88</v>
      </c>
      <c r="B21" s="760">
        <v>0</v>
      </c>
      <c r="C21" s="760">
        <v>22</v>
      </c>
      <c r="D21" s="760">
        <v>5</v>
      </c>
      <c r="E21" s="760">
        <v>27</v>
      </c>
      <c r="F21" s="761">
        <v>2</v>
      </c>
      <c r="G21" s="761">
        <v>0</v>
      </c>
      <c r="H21" s="761">
        <v>2</v>
      </c>
      <c r="I21" s="760">
        <v>0</v>
      </c>
      <c r="J21" s="760">
        <v>1</v>
      </c>
      <c r="K21" s="760">
        <v>1</v>
      </c>
      <c r="L21" s="762">
        <v>0</v>
      </c>
      <c r="M21" s="762">
        <v>24</v>
      </c>
      <c r="N21" s="762">
        <v>6</v>
      </c>
      <c r="O21" s="763">
        <v>30</v>
      </c>
    </row>
    <row r="22" spans="1:15" ht="19.95" customHeight="1" x14ac:dyDescent="0.3">
      <c r="A22" s="493" t="s">
        <v>89</v>
      </c>
      <c r="B22" s="760">
        <v>0</v>
      </c>
      <c r="C22" s="760">
        <v>1</v>
      </c>
      <c r="D22" s="760">
        <v>0</v>
      </c>
      <c r="E22" s="760">
        <v>1</v>
      </c>
      <c r="F22" s="761">
        <v>0</v>
      </c>
      <c r="G22" s="761">
        <v>0</v>
      </c>
      <c r="H22" s="761">
        <v>0</v>
      </c>
      <c r="I22" s="760">
        <v>0</v>
      </c>
      <c r="J22" s="760">
        <v>0</v>
      </c>
      <c r="K22" s="760">
        <v>0</v>
      </c>
      <c r="L22" s="762">
        <v>0</v>
      </c>
      <c r="M22" s="762">
        <v>1</v>
      </c>
      <c r="N22" s="762">
        <v>0</v>
      </c>
      <c r="O22" s="763">
        <v>1</v>
      </c>
    </row>
    <row r="23" spans="1:15" s="38" customFormat="1" ht="25.05" customHeight="1" x14ac:dyDescent="0.3">
      <c r="A23" s="495" t="s">
        <v>4</v>
      </c>
      <c r="B23" s="764">
        <v>2</v>
      </c>
      <c r="C23" s="764">
        <v>99</v>
      </c>
      <c r="D23" s="764">
        <v>49</v>
      </c>
      <c r="E23" s="764">
        <v>150</v>
      </c>
      <c r="F23" s="765">
        <v>9</v>
      </c>
      <c r="G23" s="765">
        <v>6</v>
      </c>
      <c r="H23" s="765">
        <v>15</v>
      </c>
      <c r="I23" s="764">
        <v>4</v>
      </c>
      <c r="J23" s="764">
        <v>4</v>
      </c>
      <c r="K23" s="764">
        <v>8</v>
      </c>
      <c r="L23" s="765">
        <v>2</v>
      </c>
      <c r="M23" s="765">
        <v>112</v>
      </c>
      <c r="N23" s="765">
        <v>59</v>
      </c>
      <c r="O23" s="766">
        <v>173</v>
      </c>
    </row>
    <row r="24" spans="1:15" s="38" customFormat="1" ht="25.05" customHeight="1" thickBot="1" x14ac:dyDescent="0.35">
      <c r="A24" s="770" t="s">
        <v>451</v>
      </c>
      <c r="B24" s="771"/>
      <c r="C24" s="771"/>
      <c r="D24" s="771"/>
      <c r="E24" s="771"/>
      <c r="F24" s="771"/>
      <c r="G24" s="771"/>
      <c r="H24" s="771"/>
      <c r="I24" s="771"/>
      <c r="J24" s="771"/>
      <c r="K24" s="771"/>
      <c r="L24" s="771"/>
      <c r="M24" s="771"/>
      <c r="N24" s="771"/>
      <c r="O24" s="771"/>
    </row>
    <row r="25" spans="1:15" ht="25.05" customHeight="1" thickTop="1" thickBot="1" x14ac:dyDescent="0.3">
      <c r="A25" s="772" t="s">
        <v>456</v>
      </c>
      <c r="B25" s="773"/>
      <c r="C25" s="773"/>
      <c r="D25" s="773"/>
      <c r="E25" s="773"/>
      <c r="F25" s="773"/>
      <c r="G25" s="773"/>
      <c r="H25" s="773"/>
      <c r="I25" s="773"/>
      <c r="J25" s="773"/>
      <c r="K25" s="773"/>
      <c r="L25" s="773"/>
      <c r="M25" s="773"/>
      <c r="N25" s="773"/>
      <c r="O25" s="775"/>
    </row>
    <row r="26" spans="1:15" s="38" customFormat="1" ht="15" customHeight="1" thickTop="1" x14ac:dyDescent="0.3">
      <c r="A26" s="303" t="s">
        <v>360</v>
      </c>
      <c r="B26" s="774"/>
      <c r="C26" s="774"/>
      <c r="D26" s="774"/>
      <c r="E26" s="774"/>
      <c r="F26" s="774"/>
      <c r="G26" s="774"/>
      <c r="H26" s="774"/>
      <c r="I26" s="774"/>
      <c r="J26" s="774"/>
      <c r="K26" s="774"/>
      <c r="L26" s="774"/>
      <c r="M26" s="774"/>
      <c r="N26" s="774"/>
      <c r="O26" s="774"/>
    </row>
  </sheetData>
  <mergeCells count="6">
    <mergeCell ref="A1:O1"/>
    <mergeCell ref="F2:H2"/>
    <mergeCell ref="B2:E2"/>
    <mergeCell ref="I2:K2"/>
    <mergeCell ref="L2:O2"/>
    <mergeCell ref="A25:N25"/>
  </mergeCells>
  <printOptions horizontalCentered="1"/>
  <pageMargins left="0.39370078740157483" right="0.39370078740157483" top="0.39370078740157483" bottom="0.39370078740157483" header="0.31496062992125984" footer="0.31496062992125984"/>
  <pageSetup paperSize="9" scale="8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showGridLines="0" view="pageBreakPreview" zoomScaleNormal="100" zoomScaleSheetLayoutView="100" workbookViewId="0">
      <selection sqref="A1:XFD1"/>
    </sheetView>
  </sheetViews>
  <sheetFormatPr defaultColWidth="9.109375" defaultRowHeight="14.4" x14ac:dyDescent="0.3"/>
  <cols>
    <col min="1" max="1" width="2.109375" style="1" customWidth="1"/>
    <col min="2" max="2" width="8" style="1" customWidth="1"/>
    <col min="3" max="3" width="9.109375" style="1"/>
    <col min="4" max="4" width="14.33203125" style="1" customWidth="1"/>
    <col min="5" max="5" width="9.109375" style="1"/>
    <col min="6" max="6" width="12.109375" style="1" customWidth="1"/>
    <col min="7" max="10" width="9.109375" style="1"/>
    <col min="11" max="11" width="7.109375" style="1" customWidth="1"/>
    <col min="12" max="12" width="5.33203125" style="1" customWidth="1"/>
    <col min="13" max="16384" width="9.109375" style="1"/>
  </cols>
  <sheetData>
    <row r="1" spans="1:12" ht="30" customHeight="1" x14ac:dyDescent="0.3">
      <c r="A1" s="330" t="s">
        <v>438</v>
      </c>
      <c r="B1" s="330"/>
      <c r="C1" s="330"/>
      <c r="D1" s="330"/>
      <c r="E1" s="330"/>
      <c r="F1" s="330"/>
      <c r="G1" s="330"/>
      <c r="H1" s="330"/>
      <c r="I1" s="330"/>
      <c r="J1" s="330"/>
      <c r="K1" s="330"/>
      <c r="L1" s="330"/>
    </row>
    <row r="2" spans="1:12" x14ac:dyDescent="0.3">
      <c r="A2" s="66"/>
    </row>
    <row r="3" spans="1:12" ht="15" x14ac:dyDescent="0.25">
      <c r="A3" s="66"/>
    </row>
    <row r="4" spans="1:12" ht="15" x14ac:dyDescent="0.25">
      <c r="A4" s="66"/>
    </row>
    <row r="5" spans="1:12" ht="15" x14ac:dyDescent="0.25">
      <c r="A5" s="66"/>
    </row>
    <row r="6" spans="1:12" ht="15" x14ac:dyDescent="0.25">
      <c r="A6" s="66"/>
    </row>
    <row r="7" spans="1:12" x14ac:dyDescent="0.3">
      <c r="A7" s="66"/>
      <c r="B7" s="14"/>
      <c r="C7" s="67"/>
      <c r="D7" s="14"/>
    </row>
    <row r="8" spans="1:12" x14ac:dyDescent="0.3">
      <c r="A8" s="66"/>
      <c r="B8" s="59"/>
      <c r="C8" s="68"/>
      <c r="D8" s="14"/>
    </row>
    <row r="9" spans="1:12" x14ac:dyDescent="0.3">
      <c r="A9" s="66"/>
      <c r="B9" s="61"/>
    </row>
    <row r="10" spans="1:12" x14ac:dyDescent="0.3">
      <c r="A10" s="66"/>
    </row>
    <row r="11" spans="1:12" x14ac:dyDescent="0.3">
      <c r="A11" s="66"/>
    </row>
    <row r="12" spans="1:12" x14ac:dyDescent="0.3">
      <c r="A12" s="66"/>
    </row>
    <row r="13" spans="1:12" x14ac:dyDescent="0.3">
      <c r="A13" s="66"/>
    </row>
    <row r="14" spans="1:12" x14ac:dyDescent="0.3">
      <c r="A14" s="66"/>
    </row>
    <row r="15" spans="1:12" x14ac:dyDescent="0.3">
      <c r="A15" s="66"/>
    </row>
    <row r="16" spans="1:12" x14ac:dyDescent="0.3">
      <c r="A16" s="66"/>
    </row>
    <row r="17" spans="1:12" x14ac:dyDescent="0.3">
      <c r="A17" s="66"/>
    </row>
    <row r="18" spans="1:12" x14ac:dyDescent="0.3">
      <c r="A18" s="66"/>
    </row>
    <row r="20" spans="1:12" ht="19.5" customHeight="1" x14ac:dyDescent="0.3">
      <c r="B20" s="69"/>
    </row>
    <row r="21" spans="1:12" ht="10.5" customHeight="1" x14ac:dyDescent="0.3"/>
    <row r="22" spans="1:12" s="101" customFormat="1" ht="33.6" customHeight="1" x14ac:dyDescent="0.3">
      <c r="A22" s="328" t="s">
        <v>569</v>
      </c>
      <c r="B22" s="329"/>
      <c r="C22" s="329"/>
      <c r="D22" s="329"/>
      <c r="E22" s="329"/>
      <c r="F22" s="329"/>
      <c r="G22" s="329"/>
      <c r="H22" s="329"/>
      <c r="I22" s="329"/>
      <c r="J22" s="329"/>
      <c r="K22" s="329"/>
      <c r="L22" s="329"/>
    </row>
    <row r="23" spans="1:12" s="215" customFormat="1" ht="12.75" customHeight="1" x14ac:dyDescent="0.2">
      <c r="A23" s="107" t="s">
        <v>246</v>
      </c>
      <c r="B23" s="213"/>
      <c r="C23" s="213"/>
      <c r="D23" s="214"/>
      <c r="E23" s="214"/>
      <c r="F23" s="214"/>
      <c r="G23" s="214"/>
    </row>
    <row r="24" spans="1:12" s="215" customFormat="1" ht="10.199999999999999" x14ac:dyDescent="0.2">
      <c r="A24" s="216" t="s">
        <v>247</v>
      </c>
      <c r="B24" s="216"/>
      <c r="C24" s="216"/>
      <c r="D24" s="216"/>
      <c r="E24" s="217"/>
      <c r="F24" s="217"/>
      <c r="G24" s="213"/>
    </row>
    <row r="25" spans="1:12" s="218" customFormat="1" ht="10.5" customHeight="1" x14ac:dyDescent="0.2">
      <c r="A25" s="216" t="s">
        <v>248</v>
      </c>
      <c r="B25" s="216"/>
      <c r="C25" s="216"/>
      <c r="D25" s="216"/>
      <c r="E25" s="217"/>
      <c r="F25" s="217"/>
      <c r="G25" s="213"/>
      <c r="H25" s="215"/>
      <c r="I25" s="215"/>
      <c r="J25" s="215"/>
      <c r="K25" s="215"/>
      <c r="L25" s="215"/>
    </row>
    <row r="26" spans="1:12" s="218" customFormat="1" ht="10.5" customHeight="1" x14ac:dyDescent="0.2">
      <c r="A26" s="216" t="s">
        <v>249</v>
      </c>
      <c r="B26" s="216"/>
      <c r="C26" s="216"/>
      <c r="D26" s="216"/>
      <c r="E26" s="217"/>
      <c r="F26" s="217"/>
      <c r="G26" s="213"/>
      <c r="H26" s="215"/>
      <c r="I26" s="215"/>
      <c r="J26" s="215"/>
      <c r="K26" s="215"/>
      <c r="L26" s="215"/>
    </row>
    <row r="27" spans="1:12" s="218" customFormat="1" ht="10.5" customHeight="1" x14ac:dyDescent="0.2">
      <c r="A27" s="216" t="s">
        <v>250</v>
      </c>
      <c r="B27" s="216"/>
      <c r="C27" s="216"/>
      <c r="D27" s="216"/>
      <c r="E27" s="217"/>
      <c r="F27" s="217"/>
      <c r="G27" s="213"/>
      <c r="H27" s="215"/>
      <c r="I27" s="215"/>
      <c r="J27" s="215"/>
      <c r="K27" s="215"/>
      <c r="L27" s="215"/>
    </row>
    <row r="28" spans="1:12" s="218" customFormat="1" ht="10.5" customHeight="1" x14ac:dyDescent="0.2">
      <c r="A28" s="216" t="s">
        <v>251</v>
      </c>
      <c r="B28" s="216"/>
      <c r="C28" s="216"/>
      <c r="D28" s="216"/>
      <c r="E28" s="217"/>
      <c r="F28" s="217"/>
      <c r="G28" s="213"/>
      <c r="H28" s="215"/>
      <c r="I28" s="215"/>
      <c r="J28" s="215"/>
      <c r="K28" s="215"/>
      <c r="L28" s="215"/>
    </row>
    <row r="29" spans="1:12" s="218" customFormat="1" ht="10.5" customHeight="1" x14ac:dyDescent="0.2">
      <c r="A29" s="216" t="s">
        <v>252</v>
      </c>
      <c r="B29" s="216"/>
      <c r="C29" s="216"/>
      <c r="D29" s="216"/>
      <c r="E29" s="217"/>
      <c r="F29" s="217"/>
      <c r="G29" s="213"/>
      <c r="H29" s="215"/>
      <c r="I29" s="215"/>
      <c r="J29" s="215"/>
      <c r="K29" s="215"/>
      <c r="L29" s="215"/>
    </row>
    <row r="30" spans="1:12" s="218" customFormat="1" ht="10.5" customHeight="1" x14ac:dyDescent="0.2">
      <c r="A30" s="216" t="s">
        <v>253</v>
      </c>
      <c r="B30" s="216"/>
      <c r="C30" s="216"/>
      <c r="D30" s="216"/>
      <c r="E30" s="217"/>
      <c r="F30" s="217"/>
      <c r="G30" s="213"/>
      <c r="H30" s="215"/>
      <c r="I30" s="215"/>
      <c r="J30" s="215"/>
      <c r="K30" s="215"/>
      <c r="L30" s="215"/>
    </row>
    <row r="31" spans="1:12" s="218" customFormat="1" ht="10.5" customHeight="1" x14ac:dyDescent="0.2">
      <c r="A31" s="216" t="s">
        <v>254</v>
      </c>
      <c r="B31" s="216"/>
      <c r="C31" s="216"/>
      <c r="D31" s="216"/>
      <c r="E31" s="217"/>
      <c r="F31" s="217"/>
      <c r="G31" s="213"/>
      <c r="H31" s="215"/>
      <c r="I31" s="215"/>
      <c r="J31" s="215"/>
      <c r="K31" s="215"/>
      <c r="L31" s="215"/>
    </row>
    <row r="32" spans="1:12" s="218" customFormat="1" ht="10.5" customHeight="1" x14ac:dyDescent="0.2">
      <c r="A32" s="216" t="s">
        <v>255</v>
      </c>
      <c r="B32" s="216"/>
      <c r="C32" s="216"/>
      <c r="D32" s="216"/>
      <c r="E32" s="217"/>
      <c r="F32" s="217"/>
      <c r="G32" s="213"/>
      <c r="H32" s="215"/>
      <c r="I32" s="215"/>
      <c r="J32" s="215"/>
      <c r="K32" s="215"/>
      <c r="L32" s="215"/>
    </row>
    <row r="33" spans="1:1" s="215" customFormat="1" ht="15" customHeight="1" x14ac:dyDescent="0.2">
      <c r="A33" s="213" t="s">
        <v>570</v>
      </c>
    </row>
  </sheetData>
  <mergeCells count="2">
    <mergeCell ref="A22:L22"/>
    <mergeCell ref="A1:L1"/>
  </mergeCells>
  <printOptions horizontalCentered="1"/>
  <pageMargins left="0.23622047244094491" right="0.23622047244094491" top="0.55118110236220474" bottom="0.55118110236220474" header="0.31496062992125984" footer="0.31496062992125984"/>
  <pageSetup paperSize="9" fitToHeight="0"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
  <sheetViews>
    <sheetView view="pageBreakPreview" zoomScale="115" zoomScaleNormal="100" zoomScaleSheetLayoutView="115" workbookViewId="0">
      <selection activeCell="O25" sqref="O25"/>
    </sheetView>
  </sheetViews>
  <sheetFormatPr defaultRowHeight="14.4" x14ac:dyDescent="0.3"/>
  <sheetData>
    <row r="1" spans="1:9" s="265" customFormat="1" ht="49.95" customHeight="1" x14ac:dyDescent="0.3">
      <c r="A1" s="346" t="s">
        <v>593</v>
      </c>
      <c r="B1" s="346"/>
      <c r="C1" s="346"/>
      <c r="D1" s="346"/>
      <c r="E1" s="346"/>
      <c r="F1" s="346"/>
      <c r="G1" s="346"/>
      <c r="H1" s="346"/>
      <c r="I1" s="346"/>
    </row>
  </sheetData>
  <mergeCells count="1">
    <mergeCell ref="A1:I1"/>
  </mergeCells>
  <printOptions horizontalCentered="1"/>
  <pageMargins left="0.51181102362204722" right="0.51181102362204722" top="0.74803149606299213" bottom="0.74803149606299213" header="0.31496062992125984" footer="0.31496062992125984"/>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7"/>
  <sheetViews>
    <sheetView showGridLines="0" view="pageBreakPreview" zoomScaleNormal="100" zoomScaleSheetLayoutView="100" workbookViewId="0">
      <selection sqref="A1:XFD1"/>
    </sheetView>
  </sheetViews>
  <sheetFormatPr defaultColWidth="9.109375" defaultRowHeight="18" customHeight="1" x14ac:dyDescent="0.3"/>
  <cols>
    <col min="1" max="1" width="35.21875" style="40" customWidth="1"/>
    <col min="2" max="2" width="7.33203125" style="41" customWidth="1"/>
    <col min="3" max="3" width="5.44140625" style="41" customWidth="1"/>
    <col min="4" max="4" width="9.44140625" style="41" customWidth="1"/>
    <col min="5" max="5" width="5.44140625" style="41" customWidth="1"/>
    <col min="6" max="7" width="7.33203125" style="41" customWidth="1"/>
    <col min="8" max="8" width="9.5546875" style="41" customWidth="1"/>
    <col min="9" max="11" width="7.33203125" style="41" customWidth="1"/>
    <col min="12" max="12" width="6.88671875" style="41" customWidth="1"/>
    <col min="13" max="13" width="6.109375" style="41" customWidth="1"/>
    <col min="14" max="14" width="9.5546875" style="41" customWidth="1"/>
    <col min="15" max="15" width="6.109375" style="41" customWidth="1"/>
    <col min="16" max="17" width="7.33203125" style="41" customWidth="1"/>
    <col min="18" max="19" width="6.88671875" style="41" customWidth="1"/>
    <col min="20" max="20" width="10" style="41" customWidth="1"/>
    <col min="21" max="21" width="6.88671875" style="41" customWidth="1"/>
    <col min="22" max="23" width="7.33203125" style="40" customWidth="1"/>
    <col min="24" max="194" width="9.109375" style="40"/>
    <col min="195" max="195" width="39.88671875" style="40" customWidth="1"/>
    <col min="196" max="215" width="6.6640625" style="40" customWidth="1"/>
    <col min="216" max="16384" width="9.109375" style="40"/>
  </cols>
  <sheetData>
    <row r="1" spans="1:21" s="314" customFormat="1" ht="40.049999999999997" customHeight="1" x14ac:dyDescent="0.3">
      <c r="A1" s="595" t="s">
        <v>383</v>
      </c>
      <c r="B1" s="596"/>
      <c r="C1" s="596"/>
      <c r="D1" s="596"/>
      <c r="E1" s="596"/>
      <c r="F1" s="596"/>
      <c r="G1" s="596"/>
      <c r="H1" s="596"/>
      <c r="I1" s="596"/>
      <c r="J1" s="596"/>
      <c r="K1" s="596"/>
      <c r="L1" s="596"/>
      <c r="M1" s="596"/>
      <c r="N1" s="596"/>
      <c r="O1" s="596"/>
      <c r="P1" s="596"/>
      <c r="Q1" s="596"/>
      <c r="R1" s="596"/>
      <c r="S1" s="596"/>
      <c r="T1" s="596"/>
      <c r="U1" s="597"/>
    </row>
    <row r="2" spans="1:21" s="39" customFormat="1" ht="79.95" customHeight="1" x14ac:dyDescent="0.3">
      <c r="A2" s="776"/>
      <c r="B2" s="777" t="s">
        <v>594</v>
      </c>
      <c r="C2" s="777"/>
      <c r="D2" s="777"/>
      <c r="E2" s="777"/>
      <c r="F2" s="777" t="s">
        <v>595</v>
      </c>
      <c r="G2" s="777"/>
      <c r="H2" s="777"/>
      <c r="I2" s="777"/>
      <c r="J2" s="777" t="s">
        <v>663</v>
      </c>
      <c r="K2" s="777"/>
      <c r="L2" s="778" t="s">
        <v>662</v>
      </c>
      <c r="M2" s="976"/>
      <c r="N2" s="976"/>
      <c r="O2" s="811"/>
      <c r="P2" s="777" t="s">
        <v>664</v>
      </c>
      <c r="Q2" s="777"/>
      <c r="R2" s="777" t="s">
        <v>115</v>
      </c>
      <c r="S2" s="777"/>
      <c r="T2" s="777"/>
      <c r="U2" s="778"/>
    </row>
    <row r="3" spans="1:21" s="42" customFormat="1" ht="45" customHeight="1" x14ac:dyDescent="0.3">
      <c r="A3" s="779"/>
      <c r="B3" s="780" t="s">
        <v>129</v>
      </c>
      <c r="C3" s="780" t="s">
        <v>6</v>
      </c>
      <c r="D3" s="780" t="s">
        <v>213</v>
      </c>
      <c r="E3" s="780" t="s">
        <v>116</v>
      </c>
      <c r="F3" s="780" t="s">
        <v>129</v>
      </c>
      <c r="G3" s="780" t="s">
        <v>6</v>
      </c>
      <c r="H3" s="780" t="s">
        <v>213</v>
      </c>
      <c r="I3" s="780" t="s">
        <v>116</v>
      </c>
      <c r="J3" s="780" t="s">
        <v>6</v>
      </c>
      <c r="K3" s="780" t="s">
        <v>116</v>
      </c>
      <c r="L3" s="780" t="s">
        <v>129</v>
      </c>
      <c r="M3" s="780" t="s">
        <v>6</v>
      </c>
      <c r="N3" s="780" t="s">
        <v>213</v>
      </c>
      <c r="O3" s="780" t="s">
        <v>116</v>
      </c>
      <c r="P3" s="780" t="s">
        <v>6</v>
      </c>
      <c r="Q3" s="780" t="s">
        <v>116</v>
      </c>
      <c r="R3" s="780" t="s">
        <v>129</v>
      </c>
      <c r="S3" s="780" t="s">
        <v>6</v>
      </c>
      <c r="T3" s="780" t="s">
        <v>213</v>
      </c>
      <c r="U3" s="781" t="s">
        <v>116</v>
      </c>
    </row>
    <row r="4" spans="1:21" s="39" customFormat="1" ht="19.95" customHeight="1" x14ac:dyDescent="0.3">
      <c r="A4" s="609" t="s">
        <v>121</v>
      </c>
      <c r="B4" s="750">
        <v>0</v>
      </c>
      <c r="C4" s="750">
        <v>0</v>
      </c>
      <c r="D4" s="750">
        <v>0</v>
      </c>
      <c r="E4" s="750">
        <v>0</v>
      </c>
      <c r="F4" s="751">
        <v>0</v>
      </c>
      <c r="G4" s="751">
        <v>1</v>
      </c>
      <c r="H4" s="751">
        <v>0</v>
      </c>
      <c r="I4" s="751">
        <v>1</v>
      </c>
      <c r="J4" s="782">
        <v>0</v>
      </c>
      <c r="K4" s="782">
        <v>0</v>
      </c>
      <c r="L4" s="783">
        <v>0</v>
      </c>
      <c r="M4" s="783">
        <v>1</v>
      </c>
      <c r="N4" s="783">
        <v>0</v>
      </c>
      <c r="O4" s="783">
        <v>1</v>
      </c>
      <c r="P4" s="782">
        <v>0</v>
      </c>
      <c r="Q4" s="782">
        <v>0</v>
      </c>
      <c r="R4" s="783">
        <v>0</v>
      </c>
      <c r="S4" s="783">
        <v>2</v>
      </c>
      <c r="T4" s="783">
        <v>0</v>
      </c>
      <c r="U4" s="784">
        <v>2</v>
      </c>
    </row>
    <row r="5" spans="1:21" s="39" customFormat="1" ht="19.95" customHeight="1" x14ac:dyDescent="0.3">
      <c r="A5" s="609" t="s">
        <v>24</v>
      </c>
      <c r="B5" s="750">
        <v>0</v>
      </c>
      <c r="C5" s="750">
        <v>2</v>
      </c>
      <c r="D5" s="750">
        <v>0</v>
      </c>
      <c r="E5" s="750">
        <v>2</v>
      </c>
      <c r="F5" s="751">
        <v>0</v>
      </c>
      <c r="G5" s="751">
        <v>56</v>
      </c>
      <c r="H5" s="751">
        <v>6</v>
      </c>
      <c r="I5" s="751">
        <v>62</v>
      </c>
      <c r="J5" s="782">
        <v>0</v>
      </c>
      <c r="K5" s="782">
        <v>0</v>
      </c>
      <c r="L5" s="783">
        <v>0</v>
      </c>
      <c r="M5" s="783">
        <v>8</v>
      </c>
      <c r="N5" s="783">
        <v>4</v>
      </c>
      <c r="O5" s="783">
        <v>12</v>
      </c>
      <c r="P5" s="782">
        <v>0</v>
      </c>
      <c r="Q5" s="782">
        <v>0</v>
      </c>
      <c r="R5" s="783">
        <v>0</v>
      </c>
      <c r="S5" s="783">
        <v>66</v>
      </c>
      <c r="T5" s="783">
        <v>10</v>
      </c>
      <c r="U5" s="784">
        <v>76</v>
      </c>
    </row>
    <row r="6" spans="1:21" s="39" customFormat="1" ht="19.95" customHeight="1" x14ac:dyDescent="0.3">
      <c r="A6" s="609" t="s">
        <v>25</v>
      </c>
      <c r="B6" s="750">
        <v>0</v>
      </c>
      <c r="C6" s="750">
        <v>10</v>
      </c>
      <c r="D6" s="750">
        <v>2</v>
      </c>
      <c r="E6" s="750">
        <v>12</v>
      </c>
      <c r="F6" s="751">
        <v>16</v>
      </c>
      <c r="G6" s="751">
        <v>223</v>
      </c>
      <c r="H6" s="751">
        <v>50</v>
      </c>
      <c r="I6" s="751">
        <v>289</v>
      </c>
      <c r="J6" s="782">
        <v>0</v>
      </c>
      <c r="K6" s="782">
        <v>0</v>
      </c>
      <c r="L6" s="783">
        <v>0</v>
      </c>
      <c r="M6" s="783">
        <v>49</v>
      </c>
      <c r="N6" s="783">
        <v>33</v>
      </c>
      <c r="O6" s="783">
        <v>82</v>
      </c>
      <c r="P6" s="782">
        <v>1</v>
      </c>
      <c r="Q6" s="782">
        <v>1</v>
      </c>
      <c r="R6" s="783">
        <v>16</v>
      </c>
      <c r="S6" s="783">
        <v>283</v>
      </c>
      <c r="T6" s="783">
        <v>85</v>
      </c>
      <c r="U6" s="784">
        <v>384</v>
      </c>
    </row>
    <row r="7" spans="1:21" s="39" customFormat="1" ht="19.95" customHeight="1" x14ac:dyDescent="0.3">
      <c r="A7" s="609" t="s">
        <v>42</v>
      </c>
      <c r="B7" s="750">
        <v>0</v>
      </c>
      <c r="C7" s="750">
        <v>0</v>
      </c>
      <c r="D7" s="750">
        <v>1</v>
      </c>
      <c r="E7" s="750">
        <v>1</v>
      </c>
      <c r="F7" s="751">
        <v>0</v>
      </c>
      <c r="G7" s="751">
        <v>17</v>
      </c>
      <c r="H7" s="751">
        <v>26</v>
      </c>
      <c r="I7" s="751">
        <v>43</v>
      </c>
      <c r="J7" s="782">
        <v>0</v>
      </c>
      <c r="K7" s="782">
        <v>0</v>
      </c>
      <c r="L7" s="783">
        <v>0</v>
      </c>
      <c r="M7" s="783">
        <v>1</v>
      </c>
      <c r="N7" s="783">
        <v>7</v>
      </c>
      <c r="O7" s="783">
        <v>8</v>
      </c>
      <c r="P7" s="782">
        <v>0</v>
      </c>
      <c r="Q7" s="782">
        <v>0</v>
      </c>
      <c r="R7" s="783">
        <v>0</v>
      </c>
      <c r="S7" s="783">
        <v>18</v>
      </c>
      <c r="T7" s="783">
        <v>34</v>
      </c>
      <c r="U7" s="784">
        <v>52</v>
      </c>
    </row>
    <row r="8" spans="1:21" s="39" customFormat="1" ht="19.95" customHeight="1" x14ac:dyDescent="0.3">
      <c r="A8" s="609" t="s">
        <v>43</v>
      </c>
      <c r="B8" s="750">
        <v>1</v>
      </c>
      <c r="C8" s="750">
        <v>7</v>
      </c>
      <c r="D8" s="750">
        <v>10</v>
      </c>
      <c r="E8" s="750">
        <v>18</v>
      </c>
      <c r="F8" s="751">
        <v>48</v>
      </c>
      <c r="G8" s="751">
        <v>415</v>
      </c>
      <c r="H8" s="751">
        <v>820</v>
      </c>
      <c r="I8" s="751">
        <v>1283</v>
      </c>
      <c r="J8" s="782">
        <v>0</v>
      </c>
      <c r="K8" s="782">
        <v>0</v>
      </c>
      <c r="L8" s="783">
        <v>0</v>
      </c>
      <c r="M8" s="783">
        <v>9</v>
      </c>
      <c r="N8" s="783">
        <v>27</v>
      </c>
      <c r="O8" s="783">
        <v>36</v>
      </c>
      <c r="P8" s="782">
        <v>0</v>
      </c>
      <c r="Q8" s="782">
        <v>0</v>
      </c>
      <c r="R8" s="783">
        <v>49</v>
      </c>
      <c r="S8" s="783">
        <v>431</v>
      </c>
      <c r="T8" s="783">
        <v>857</v>
      </c>
      <c r="U8" s="784">
        <v>1337</v>
      </c>
    </row>
    <row r="9" spans="1:21" s="39" customFormat="1" ht="19.95" customHeight="1" x14ac:dyDescent="0.3">
      <c r="A9" s="609" t="s">
        <v>122</v>
      </c>
      <c r="B9" s="750">
        <v>0</v>
      </c>
      <c r="C9" s="750">
        <v>1</v>
      </c>
      <c r="D9" s="750">
        <v>0</v>
      </c>
      <c r="E9" s="750">
        <v>1</v>
      </c>
      <c r="F9" s="751">
        <v>4</v>
      </c>
      <c r="G9" s="751">
        <v>40</v>
      </c>
      <c r="H9" s="751">
        <v>59</v>
      </c>
      <c r="I9" s="751">
        <v>103</v>
      </c>
      <c r="J9" s="782">
        <v>0</v>
      </c>
      <c r="K9" s="782">
        <v>0</v>
      </c>
      <c r="L9" s="783">
        <v>1</v>
      </c>
      <c r="M9" s="783">
        <v>1</v>
      </c>
      <c r="N9" s="783">
        <v>1</v>
      </c>
      <c r="O9" s="783">
        <v>3</v>
      </c>
      <c r="P9" s="782">
        <v>0</v>
      </c>
      <c r="Q9" s="782">
        <v>0</v>
      </c>
      <c r="R9" s="783">
        <v>5</v>
      </c>
      <c r="S9" s="783">
        <v>42</v>
      </c>
      <c r="T9" s="783">
        <v>60</v>
      </c>
      <c r="U9" s="784">
        <v>107</v>
      </c>
    </row>
    <row r="10" spans="1:21" s="39" customFormat="1" ht="19.95" customHeight="1" x14ac:dyDescent="0.3">
      <c r="A10" s="609" t="s">
        <v>46</v>
      </c>
      <c r="B10" s="750">
        <v>0</v>
      </c>
      <c r="C10" s="750">
        <v>0</v>
      </c>
      <c r="D10" s="750">
        <v>1</v>
      </c>
      <c r="E10" s="750">
        <v>1</v>
      </c>
      <c r="F10" s="751">
        <v>0</v>
      </c>
      <c r="G10" s="751">
        <v>4</v>
      </c>
      <c r="H10" s="751">
        <v>4</v>
      </c>
      <c r="I10" s="751">
        <v>8</v>
      </c>
      <c r="J10" s="782">
        <v>0</v>
      </c>
      <c r="K10" s="782">
        <v>0</v>
      </c>
      <c r="L10" s="783">
        <v>0</v>
      </c>
      <c r="M10" s="783">
        <v>0</v>
      </c>
      <c r="N10" s="783">
        <v>4</v>
      </c>
      <c r="O10" s="783">
        <v>4</v>
      </c>
      <c r="P10" s="782">
        <v>0</v>
      </c>
      <c r="Q10" s="782">
        <v>0</v>
      </c>
      <c r="R10" s="783">
        <v>0</v>
      </c>
      <c r="S10" s="783">
        <v>4</v>
      </c>
      <c r="T10" s="783">
        <v>9</v>
      </c>
      <c r="U10" s="784">
        <v>13</v>
      </c>
    </row>
    <row r="11" spans="1:21" s="39" customFormat="1" ht="19.95" customHeight="1" x14ac:dyDescent="0.3">
      <c r="A11" s="609" t="s">
        <v>47</v>
      </c>
      <c r="B11" s="750">
        <v>0</v>
      </c>
      <c r="C11" s="750">
        <v>0</v>
      </c>
      <c r="D11" s="750">
        <v>0</v>
      </c>
      <c r="E11" s="750">
        <v>0</v>
      </c>
      <c r="F11" s="751">
        <v>0</v>
      </c>
      <c r="G11" s="751">
        <v>3</v>
      </c>
      <c r="H11" s="751">
        <v>17</v>
      </c>
      <c r="I11" s="751">
        <v>20</v>
      </c>
      <c r="J11" s="782">
        <v>0</v>
      </c>
      <c r="K11" s="782">
        <v>0</v>
      </c>
      <c r="L11" s="783">
        <v>0</v>
      </c>
      <c r="M11" s="783">
        <v>0</v>
      </c>
      <c r="N11" s="783">
        <v>3</v>
      </c>
      <c r="O11" s="783">
        <v>3</v>
      </c>
      <c r="P11" s="782">
        <v>0</v>
      </c>
      <c r="Q11" s="782">
        <v>0</v>
      </c>
      <c r="R11" s="783">
        <v>0</v>
      </c>
      <c r="S11" s="783">
        <v>3</v>
      </c>
      <c r="T11" s="783">
        <v>20</v>
      </c>
      <c r="U11" s="784">
        <v>23</v>
      </c>
    </row>
    <row r="12" spans="1:21" s="39" customFormat="1" ht="19.95" customHeight="1" x14ac:dyDescent="0.3">
      <c r="A12" s="609" t="s">
        <v>123</v>
      </c>
      <c r="B12" s="750">
        <v>0</v>
      </c>
      <c r="C12" s="750">
        <v>0</v>
      </c>
      <c r="D12" s="750">
        <v>1</v>
      </c>
      <c r="E12" s="750">
        <v>1</v>
      </c>
      <c r="F12" s="751">
        <v>0</v>
      </c>
      <c r="G12" s="751">
        <v>3</v>
      </c>
      <c r="H12" s="751">
        <v>3</v>
      </c>
      <c r="I12" s="751">
        <v>6</v>
      </c>
      <c r="J12" s="782">
        <v>0</v>
      </c>
      <c r="K12" s="782">
        <v>0</v>
      </c>
      <c r="L12" s="783">
        <v>0</v>
      </c>
      <c r="M12" s="783">
        <v>1</v>
      </c>
      <c r="N12" s="783">
        <v>0</v>
      </c>
      <c r="O12" s="783">
        <v>1</v>
      </c>
      <c r="P12" s="782">
        <v>0</v>
      </c>
      <c r="Q12" s="782">
        <v>0</v>
      </c>
      <c r="R12" s="783">
        <v>0</v>
      </c>
      <c r="S12" s="783">
        <v>4</v>
      </c>
      <c r="T12" s="783">
        <v>4</v>
      </c>
      <c r="U12" s="784">
        <v>8</v>
      </c>
    </row>
    <row r="13" spans="1:21" s="39" customFormat="1" ht="19.95" customHeight="1" x14ac:dyDescent="0.3">
      <c r="A13" s="609" t="s">
        <v>215</v>
      </c>
      <c r="B13" s="750">
        <v>0</v>
      </c>
      <c r="C13" s="750">
        <v>0</v>
      </c>
      <c r="D13" s="750">
        <v>0</v>
      </c>
      <c r="E13" s="750">
        <v>0</v>
      </c>
      <c r="F13" s="751">
        <v>0</v>
      </c>
      <c r="G13" s="751">
        <v>1</v>
      </c>
      <c r="H13" s="751">
        <v>1</v>
      </c>
      <c r="I13" s="751">
        <v>2</v>
      </c>
      <c r="J13" s="782">
        <v>0</v>
      </c>
      <c r="K13" s="782">
        <v>0</v>
      </c>
      <c r="L13" s="783">
        <v>0</v>
      </c>
      <c r="M13" s="783">
        <v>0</v>
      </c>
      <c r="N13" s="783">
        <v>2</v>
      </c>
      <c r="O13" s="783">
        <v>2</v>
      </c>
      <c r="P13" s="782">
        <v>0</v>
      </c>
      <c r="Q13" s="782">
        <v>0</v>
      </c>
      <c r="R13" s="783">
        <v>0</v>
      </c>
      <c r="S13" s="783">
        <v>1</v>
      </c>
      <c r="T13" s="783">
        <v>3</v>
      </c>
      <c r="U13" s="784">
        <v>4</v>
      </c>
    </row>
    <row r="14" spans="1:21" s="39" customFormat="1" ht="19.95" customHeight="1" x14ac:dyDescent="0.3">
      <c r="A14" s="609" t="s">
        <v>50</v>
      </c>
      <c r="B14" s="750">
        <v>1</v>
      </c>
      <c r="C14" s="750">
        <v>1</v>
      </c>
      <c r="D14" s="750">
        <v>1</v>
      </c>
      <c r="E14" s="750">
        <v>3</v>
      </c>
      <c r="F14" s="751">
        <v>2</v>
      </c>
      <c r="G14" s="751">
        <v>13</v>
      </c>
      <c r="H14" s="751">
        <v>31</v>
      </c>
      <c r="I14" s="751">
        <v>46</v>
      </c>
      <c r="J14" s="782">
        <v>0</v>
      </c>
      <c r="K14" s="782">
        <v>0</v>
      </c>
      <c r="L14" s="783">
        <v>0</v>
      </c>
      <c r="M14" s="783">
        <v>10</v>
      </c>
      <c r="N14" s="783">
        <v>52</v>
      </c>
      <c r="O14" s="783">
        <v>62</v>
      </c>
      <c r="P14" s="782">
        <v>0</v>
      </c>
      <c r="Q14" s="782">
        <v>0</v>
      </c>
      <c r="R14" s="783">
        <v>3</v>
      </c>
      <c r="S14" s="783">
        <v>24</v>
      </c>
      <c r="T14" s="783">
        <v>84</v>
      </c>
      <c r="U14" s="784">
        <v>111</v>
      </c>
    </row>
    <row r="15" spans="1:21" s="39" customFormat="1" ht="19.95" customHeight="1" x14ac:dyDescent="0.3">
      <c r="A15" s="609" t="s">
        <v>45</v>
      </c>
      <c r="B15" s="750">
        <v>0</v>
      </c>
      <c r="C15" s="750">
        <v>0</v>
      </c>
      <c r="D15" s="750">
        <v>0</v>
      </c>
      <c r="E15" s="750">
        <v>0</v>
      </c>
      <c r="F15" s="751">
        <v>1</v>
      </c>
      <c r="G15" s="751">
        <v>2</v>
      </c>
      <c r="H15" s="751">
        <v>13</v>
      </c>
      <c r="I15" s="751">
        <v>16</v>
      </c>
      <c r="J15" s="782">
        <v>0</v>
      </c>
      <c r="K15" s="782">
        <v>0</v>
      </c>
      <c r="L15" s="783">
        <v>0</v>
      </c>
      <c r="M15" s="783">
        <v>0</v>
      </c>
      <c r="N15" s="783">
        <v>0</v>
      </c>
      <c r="O15" s="783">
        <v>0</v>
      </c>
      <c r="P15" s="782">
        <v>0</v>
      </c>
      <c r="Q15" s="782">
        <v>0</v>
      </c>
      <c r="R15" s="783">
        <v>1</v>
      </c>
      <c r="S15" s="783">
        <v>2</v>
      </c>
      <c r="T15" s="783">
        <v>13</v>
      </c>
      <c r="U15" s="784">
        <v>16</v>
      </c>
    </row>
    <row r="16" spans="1:21" s="266" customFormat="1" ht="25.05" customHeight="1" x14ac:dyDescent="0.3">
      <c r="A16" s="753" t="s">
        <v>120</v>
      </c>
      <c r="B16" s="785">
        <v>2</v>
      </c>
      <c r="C16" s="785">
        <v>21</v>
      </c>
      <c r="D16" s="785">
        <v>16</v>
      </c>
      <c r="E16" s="785">
        <v>39</v>
      </c>
      <c r="F16" s="786">
        <v>71</v>
      </c>
      <c r="G16" s="786">
        <v>778</v>
      </c>
      <c r="H16" s="786">
        <v>1030</v>
      </c>
      <c r="I16" s="786">
        <v>1879</v>
      </c>
      <c r="J16" s="785">
        <v>0</v>
      </c>
      <c r="K16" s="785">
        <v>0</v>
      </c>
      <c r="L16" s="786">
        <v>1</v>
      </c>
      <c r="M16" s="786">
        <v>80</v>
      </c>
      <c r="N16" s="786">
        <v>133</v>
      </c>
      <c r="O16" s="786">
        <v>214</v>
      </c>
      <c r="P16" s="785">
        <v>1</v>
      </c>
      <c r="Q16" s="785">
        <v>1</v>
      </c>
      <c r="R16" s="786">
        <v>74</v>
      </c>
      <c r="S16" s="786">
        <v>880</v>
      </c>
      <c r="T16" s="786">
        <v>1179</v>
      </c>
      <c r="U16" s="787">
        <v>2133</v>
      </c>
    </row>
    <row r="17" spans="1:21" s="267" customFormat="1" ht="25.2" customHeight="1" x14ac:dyDescent="0.25">
      <c r="A17" s="347" t="s">
        <v>360</v>
      </c>
      <c r="B17" s="347"/>
      <c r="C17" s="347"/>
      <c r="D17" s="347"/>
      <c r="E17" s="347"/>
      <c r="F17" s="347"/>
      <c r="G17" s="347"/>
      <c r="H17" s="347"/>
      <c r="I17" s="347"/>
      <c r="J17" s="347"/>
      <c r="K17" s="347"/>
      <c r="L17" s="347"/>
      <c r="M17" s="347"/>
      <c r="N17" s="347"/>
      <c r="O17" s="347"/>
      <c r="P17" s="347"/>
      <c r="Q17" s="347"/>
      <c r="R17" s="347"/>
      <c r="S17" s="347"/>
      <c r="T17" s="347"/>
      <c r="U17" s="347"/>
    </row>
  </sheetData>
  <mergeCells count="8">
    <mergeCell ref="A17:U17"/>
    <mergeCell ref="A1:U1"/>
    <mergeCell ref="J2:K2"/>
    <mergeCell ref="L2:O2"/>
    <mergeCell ref="P2:Q2"/>
    <mergeCell ref="R2:U2"/>
    <mergeCell ref="B2:E2"/>
    <mergeCell ref="F2:I2"/>
  </mergeCells>
  <printOptions horizontalCentered="1"/>
  <pageMargins left="0.39370078740157483" right="0.39370078740157483" top="0.74803149606299213" bottom="0.74803149606299213" header="0.31496062992125984" footer="0.31496062992125984"/>
  <pageSetup paperSize="9" scale="76"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showGridLines="0" view="pageBreakPreview" zoomScaleNormal="100" zoomScaleSheetLayoutView="100" workbookViewId="0">
      <selection activeCell="H6" sqref="H6"/>
    </sheetView>
  </sheetViews>
  <sheetFormatPr defaultColWidth="9.109375" defaultRowHeight="12" x14ac:dyDescent="0.25"/>
  <cols>
    <col min="1" max="1" width="69.6640625" style="5" customWidth="1"/>
    <col min="2" max="5" width="10.77734375" style="5" customWidth="1"/>
    <col min="6" max="6" width="18.77734375" style="5" customWidth="1"/>
    <col min="7" max="8" width="13.6640625" style="5" customWidth="1"/>
    <col min="9" max="16384" width="9.109375" style="5"/>
  </cols>
  <sheetData>
    <row r="1" spans="1:14" s="269" customFormat="1" ht="30" customHeight="1" x14ac:dyDescent="0.25">
      <c r="A1" s="745" t="s">
        <v>384</v>
      </c>
      <c r="B1" s="788"/>
      <c r="C1" s="788"/>
      <c r="D1" s="788"/>
      <c r="E1" s="788"/>
      <c r="F1" s="789"/>
      <c r="G1" s="268"/>
      <c r="H1" s="268"/>
      <c r="I1" s="268"/>
      <c r="J1" s="268"/>
      <c r="K1" s="268"/>
      <c r="L1" s="268"/>
      <c r="M1" s="268"/>
      <c r="N1" s="268"/>
    </row>
    <row r="2" spans="1:14" s="4" customFormat="1" ht="61.5" customHeight="1" x14ac:dyDescent="0.3">
      <c r="A2" s="790"/>
      <c r="B2" s="778" t="s">
        <v>640</v>
      </c>
      <c r="C2" s="810"/>
      <c r="D2" s="778" t="s">
        <v>641</v>
      </c>
      <c r="E2" s="810"/>
      <c r="F2" s="615" t="s">
        <v>642</v>
      </c>
    </row>
    <row r="3" spans="1:14" s="100" customFormat="1" ht="19.95" customHeight="1" x14ac:dyDescent="0.25">
      <c r="A3" s="791" t="s">
        <v>232</v>
      </c>
      <c r="B3" s="658" t="s">
        <v>108</v>
      </c>
      <c r="C3" s="658" t="s">
        <v>322</v>
      </c>
      <c r="D3" s="658" t="s">
        <v>108</v>
      </c>
      <c r="E3" s="658" t="s">
        <v>322</v>
      </c>
      <c r="F3" s="703" t="s">
        <v>108</v>
      </c>
    </row>
    <row r="4" spans="1:14" s="157" customFormat="1" ht="19.95" customHeight="1" x14ac:dyDescent="0.25">
      <c r="A4" s="792" t="s">
        <v>226</v>
      </c>
      <c r="B4" s="793">
        <v>378</v>
      </c>
      <c r="C4" s="794">
        <f>(B4/F4)*100</f>
        <v>19.394561313494098</v>
      </c>
      <c r="D4" s="729">
        <v>119</v>
      </c>
      <c r="E4" s="795">
        <f>(D4/F4)*100</f>
        <v>6.105695228322217</v>
      </c>
      <c r="F4" s="796">
        <v>1949</v>
      </c>
    </row>
    <row r="5" spans="1:14" s="158" customFormat="1" ht="19.95" customHeight="1" x14ac:dyDescent="0.25">
      <c r="A5" s="797" t="s">
        <v>220</v>
      </c>
      <c r="B5" s="798">
        <v>412</v>
      </c>
      <c r="C5" s="799">
        <f t="shared" ref="C5:C12" si="0">(B5/F5)*100</f>
        <v>17.102532171025324</v>
      </c>
      <c r="D5" s="732">
        <v>180</v>
      </c>
      <c r="E5" s="800">
        <f t="shared" ref="E5:E12" si="1">(D5/F5)*100</f>
        <v>7.4719800747198004</v>
      </c>
      <c r="F5" s="801">
        <v>2409</v>
      </c>
    </row>
    <row r="6" spans="1:14" s="157" customFormat="1" ht="19.95" customHeight="1" x14ac:dyDescent="0.25">
      <c r="A6" s="792" t="s">
        <v>229</v>
      </c>
      <c r="B6" s="793">
        <v>276</v>
      </c>
      <c r="C6" s="794">
        <f t="shared" si="0"/>
        <v>17.217716781035559</v>
      </c>
      <c r="D6" s="729">
        <v>110</v>
      </c>
      <c r="E6" s="795">
        <f t="shared" si="1"/>
        <v>6.8621334996880847</v>
      </c>
      <c r="F6" s="796">
        <v>1603</v>
      </c>
    </row>
    <row r="7" spans="1:14" s="158" customFormat="1" ht="19.95" customHeight="1" x14ac:dyDescent="0.25">
      <c r="A7" s="797" t="s">
        <v>221</v>
      </c>
      <c r="B7" s="798">
        <v>545</v>
      </c>
      <c r="C7" s="799">
        <f t="shared" si="0"/>
        <v>17.666126418152352</v>
      </c>
      <c r="D7" s="732">
        <v>210</v>
      </c>
      <c r="E7" s="800">
        <f t="shared" si="1"/>
        <v>6.8071312803889779</v>
      </c>
      <c r="F7" s="801">
        <v>3085</v>
      </c>
    </row>
    <row r="8" spans="1:14" s="157" customFormat="1" ht="19.95" customHeight="1" x14ac:dyDescent="0.25">
      <c r="A8" s="792" t="s">
        <v>227</v>
      </c>
      <c r="B8" s="793">
        <v>574</v>
      </c>
      <c r="C8" s="794">
        <f t="shared" si="0"/>
        <v>21.3780260707635</v>
      </c>
      <c r="D8" s="729">
        <v>176</v>
      </c>
      <c r="E8" s="795">
        <f t="shared" si="1"/>
        <v>6.5549348230912479</v>
      </c>
      <c r="F8" s="796">
        <v>2685</v>
      </c>
    </row>
    <row r="9" spans="1:14" s="158" customFormat="1" ht="19.95" customHeight="1" x14ac:dyDescent="0.25">
      <c r="A9" s="797" t="s">
        <v>222</v>
      </c>
      <c r="B9" s="798">
        <v>313</v>
      </c>
      <c r="C9" s="799">
        <f t="shared" si="0"/>
        <v>25.530179445350733</v>
      </c>
      <c r="D9" s="732">
        <v>40</v>
      </c>
      <c r="E9" s="800">
        <f t="shared" si="1"/>
        <v>3.2626427406199019</v>
      </c>
      <c r="F9" s="801">
        <v>1226</v>
      </c>
      <c r="J9" s="159"/>
    </row>
    <row r="10" spans="1:14" s="157" customFormat="1" ht="19.95" customHeight="1" x14ac:dyDescent="0.25">
      <c r="A10" s="792" t="s">
        <v>225</v>
      </c>
      <c r="B10" s="793">
        <v>601</v>
      </c>
      <c r="C10" s="794">
        <f t="shared" si="0"/>
        <v>23.896620278330019</v>
      </c>
      <c r="D10" s="729">
        <v>153</v>
      </c>
      <c r="E10" s="795">
        <f t="shared" si="1"/>
        <v>6.0834990059642147</v>
      </c>
      <c r="F10" s="796">
        <v>2515</v>
      </c>
    </row>
    <row r="11" spans="1:14" s="158" customFormat="1" ht="19.95" customHeight="1" x14ac:dyDescent="0.25">
      <c r="A11" s="797" t="s">
        <v>228</v>
      </c>
      <c r="B11" s="798">
        <v>657</v>
      </c>
      <c r="C11" s="799">
        <f t="shared" si="0"/>
        <v>23.05263157894737</v>
      </c>
      <c r="D11" s="732">
        <v>191</v>
      </c>
      <c r="E11" s="800">
        <f t="shared" si="1"/>
        <v>6.7017543859649127</v>
      </c>
      <c r="F11" s="801">
        <v>2850</v>
      </c>
    </row>
    <row r="12" spans="1:14" s="157" customFormat="1" ht="19.95" customHeight="1" x14ac:dyDescent="0.25">
      <c r="A12" s="792" t="s">
        <v>223</v>
      </c>
      <c r="B12" s="793">
        <v>557</v>
      </c>
      <c r="C12" s="794">
        <f t="shared" si="0"/>
        <v>27.411417322834648</v>
      </c>
      <c r="D12" s="729">
        <v>122</v>
      </c>
      <c r="E12" s="795">
        <f t="shared" si="1"/>
        <v>6.0039370078740157</v>
      </c>
      <c r="F12" s="796">
        <v>2032</v>
      </c>
    </row>
    <row r="13" spans="1:14" s="158" customFormat="1" ht="25.05" customHeight="1" x14ac:dyDescent="0.25">
      <c r="A13" s="802" t="s">
        <v>104</v>
      </c>
      <c r="B13" s="803">
        <v>4313</v>
      </c>
      <c r="C13" s="805">
        <f>(B13/F13)</f>
        <v>0.21189938095706004</v>
      </c>
      <c r="D13" s="803">
        <v>1301</v>
      </c>
      <c r="E13" s="805">
        <f>D13/F13</f>
        <v>6.3918640070747768E-2</v>
      </c>
      <c r="F13" s="804">
        <v>20354</v>
      </c>
    </row>
    <row r="14" spans="1:14" s="6" customFormat="1" ht="34.950000000000003" customHeight="1" thickBot="1" x14ac:dyDescent="0.3">
      <c r="A14" s="806" t="s">
        <v>596</v>
      </c>
      <c r="B14" s="807"/>
      <c r="C14" s="807"/>
      <c r="D14" s="807"/>
      <c r="E14" s="807"/>
      <c r="F14" s="807"/>
    </row>
    <row r="15" spans="1:14" s="6" customFormat="1" ht="15" customHeight="1" thickTop="1" thickBot="1" x14ac:dyDescent="0.3">
      <c r="A15" s="808" t="s">
        <v>589</v>
      </c>
      <c r="B15" s="809"/>
      <c r="C15" s="809"/>
      <c r="D15" s="809"/>
      <c r="E15" s="809"/>
      <c r="F15" s="809"/>
    </row>
    <row r="16" spans="1:14" ht="12.6" thickTop="1" x14ac:dyDescent="0.25"/>
  </sheetData>
  <mergeCells count="5">
    <mergeCell ref="B2:C2"/>
    <mergeCell ref="D2:E2"/>
    <mergeCell ref="A1:F1"/>
    <mergeCell ref="A15:F15"/>
    <mergeCell ref="A14:F14"/>
  </mergeCells>
  <printOptions horizontalCentered="1"/>
  <pageMargins left="0.39370078740157483" right="0.39370078740157483" top="0.59055118110236227" bottom="0.31496062992125984" header="0" footer="0"/>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showGridLines="0" view="pageBreakPreview" zoomScaleNormal="100" zoomScaleSheetLayoutView="100" workbookViewId="0">
      <selection activeCell="K5" sqref="K5"/>
    </sheetView>
  </sheetViews>
  <sheetFormatPr defaultColWidth="9.109375" defaultRowHeight="12" x14ac:dyDescent="0.25"/>
  <cols>
    <col min="1" max="1" width="28.33203125" style="43" customWidth="1"/>
    <col min="2" max="6" width="15.77734375" style="44" customWidth="1"/>
    <col min="7" max="7" width="20.77734375" style="44" customWidth="1"/>
    <col min="8" max="16384" width="9.109375" style="44"/>
  </cols>
  <sheetData>
    <row r="1" spans="1:7" s="306" customFormat="1" ht="40.049999999999997" customHeight="1" x14ac:dyDescent="0.3">
      <c r="A1" s="739" t="s">
        <v>385</v>
      </c>
      <c r="B1" s="739"/>
      <c r="C1" s="739"/>
      <c r="D1" s="739"/>
      <c r="E1" s="739"/>
      <c r="F1" s="739"/>
      <c r="G1" s="739"/>
    </row>
    <row r="2" spans="1:7" s="18" customFormat="1" ht="79.95" customHeight="1" x14ac:dyDescent="0.2">
      <c r="A2" s="812"/>
      <c r="B2" s="657" t="s">
        <v>643</v>
      </c>
      <c r="C2" s="657" t="s">
        <v>124</v>
      </c>
      <c r="D2" s="657" t="s">
        <v>125</v>
      </c>
      <c r="E2" s="657" t="s">
        <v>126</v>
      </c>
      <c r="F2" s="657" t="s">
        <v>127</v>
      </c>
      <c r="G2" s="728" t="s">
        <v>128</v>
      </c>
    </row>
    <row r="3" spans="1:7" s="160" customFormat="1" ht="25.05" customHeight="1" x14ac:dyDescent="0.2">
      <c r="A3" s="817" t="s">
        <v>129</v>
      </c>
      <c r="B3" s="729">
        <v>0</v>
      </c>
      <c r="C3" s="729">
        <v>1</v>
      </c>
      <c r="D3" s="729">
        <v>826</v>
      </c>
      <c r="E3" s="729">
        <v>8</v>
      </c>
      <c r="F3" s="729">
        <v>19</v>
      </c>
      <c r="G3" s="813">
        <v>854</v>
      </c>
    </row>
    <row r="4" spans="1:7" s="161" customFormat="1" ht="25.05" customHeight="1" x14ac:dyDescent="0.2">
      <c r="A4" s="818" t="s">
        <v>6</v>
      </c>
      <c r="B4" s="732">
        <v>156</v>
      </c>
      <c r="C4" s="732">
        <v>84</v>
      </c>
      <c r="D4" s="732">
        <v>2464</v>
      </c>
      <c r="E4" s="732">
        <v>180</v>
      </c>
      <c r="F4" s="732">
        <v>179</v>
      </c>
      <c r="G4" s="814">
        <v>3063</v>
      </c>
    </row>
    <row r="5" spans="1:7" s="160" customFormat="1" ht="25.05" customHeight="1" x14ac:dyDescent="0.2">
      <c r="A5" s="817" t="s">
        <v>130</v>
      </c>
      <c r="B5" s="729">
        <v>1560</v>
      </c>
      <c r="C5" s="729">
        <v>661</v>
      </c>
      <c r="D5" s="729">
        <v>3620</v>
      </c>
      <c r="E5" s="729">
        <v>563</v>
      </c>
      <c r="F5" s="729">
        <v>622</v>
      </c>
      <c r="G5" s="813">
        <v>7026</v>
      </c>
    </row>
    <row r="6" spans="1:7" s="161" customFormat="1" ht="30" customHeight="1" x14ac:dyDescent="0.2">
      <c r="A6" s="616" t="s">
        <v>57</v>
      </c>
      <c r="B6" s="815">
        <v>1716</v>
      </c>
      <c r="C6" s="815">
        <v>746</v>
      </c>
      <c r="D6" s="815">
        <v>6910</v>
      </c>
      <c r="E6" s="815">
        <v>751</v>
      </c>
      <c r="F6" s="815">
        <v>820</v>
      </c>
      <c r="G6" s="816">
        <v>10943</v>
      </c>
    </row>
    <row r="7" spans="1:7" s="22" customFormat="1" ht="20.25" customHeight="1" thickBot="1" x14ac:dyDescent="0.3">
      <c r="A7" s="819" t="s">
        <v>434</v>
      </c>
      <c r="B7" s="820"/>
      <c r="C7" s="820"/>
      <c r="D7" s="820"/>
      <c r="E7" s="820"/>
      <c r="F7" s="820"/>
      <c r="G7" s="821"/>
    </row>
    <row r="8" spans="1:7" ht="12.6" thickTop="1" x14ac:dyDescent="0.25"/>
  </sheetData>
  <mergeCells count="2">
    <mergeCell ref="A1:G1"/>
    <mergeCell ref="A7:G7"/>
  </mergeCells>
  <printOptions horizontalCentered="1"/>
  <pageMargins left="0.51181102362204722" right="0.51181102362204722" top="0.74803149606299213" bottom="0.74803149606299213"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view="pageBreakPreview" zoomScaleNormal="100" zoomScaleSheetLayoutView="100" workbookViewId="0">
      <selection activeCell="F13" sqref="F13"/>
    </sheetView>
  </sheetViews>
  <sheetFormatPr defaultColWidth="64.5546875" defaultRowHeight="14.25" customHeight="1" x14ac:dyDescent="0.3"/>
  <cols>
    <col min="1" max="1" width="64.5546875" style="4" customWidth="1"/>
    <col min="2" max="2" width="12.88671875" style="71" customWidth="1"/>
    <col min="3" max="255" width="9.109375" style="4" customWidth="1"/>
    <col min="256" max="16384" width="64.5546875" style="4"/>
  </cols>
  <sheetData>
    <row r="1" spans="1:2" s="233" customFormat="1" ht="30" customHeight="1" x14ac:dyDescent="0.3">
      <c r="A1" s="745" t="s">
        <v>386</v>
      </c>
      <c r="B1" s="789"/>
    </row>
    <row r="2" spans="1:2" ht="25.05" customHeight="1" x14ac:dyDescent="0.3">
      <c r="A2" s="822" t="s">
        <v>131</v>
      </c>
      <c r="B2" s="827">
        <v>2462</v>
      </c>
    </row>
    <row r="3" spans="1:2" s="66" customFormat="1" ht="25.05" customHeight="1" x14ac:dyDescent="0.3">
      <c r="A3" s="791" t="s">
        <v>132</v>
      </c>
      <c r="B3" s="828">
        <f>B5+B6+B7+B8</f>
        <v>9377</v>
      </c>
    </row>
    <row r="4" spans="1:2" ht="25.05" customHeight="1" x14ac:dyDescent="0.3">
      <c r="A4" s="985" t="s">
        <v>133</v>
      </c>
      <c r="B4" s="986"/>
    </row>
    <row r="5" spans="1:2" ht="20.100000000000001" customHeight="1" x14ac:dyDescent="0.3">
      <c r="A5" s="977" t="s">
        <v>134</v>
      </c>
      <c r="B5" s="978">
        <v>6357</v>
      </c>
    </row>
    <row r="6" spans="1:2" ht="20.100000000000001" customHeight="1" x14ac:dyDescent="0.3">
      <c r="A6" s="979" t="s">
        <v>135</v>
      </c>
      <c r="B6" s="980">
        <v>1320</v>
      </c>
    </row>
    <row r="7" spans="1:2" ht="20.100000000000001" customHeight="1" x14ac:dyDescent="0.3">
      <c r="A7" s="979" t="s">
        <v>136</v>
      </c>
      <c r="B7" s="980">
        <v>1185</v>
      </c>
    </row>
    <row r="8" spans="1:2" ht="20.100000000000001" customHeight="1" x14ac:dyDescent="0.3">
      <c r="A8" s="981" t="s">
        <v>137</v>
      </c>
      <c r="B8" s="982">
        <v>515</v>
      </c>
    </row>
    <row r="9" spans="1:2" ht="10.050000000000001" customHeight="1" x14ac:dyDescent="0.3">
      <c r="A9" s="983"/>
      <c r="B9" s="984"/>
    </row>
    <row r="10" spans="1:2" ht="25.05" customHeight="1" x14ac:dyDescent="0.3">
      <c r="A10" s="823" t="s">
        <v>138</v>
      </c>
      <c r="B10" s="829">
        <v>1571</v>
      </c>
    </row>
    <row r="11" spans="1:2" ht="30" customHeight="1" x14ac:dyDescent="0.3">
      <c r="A11" s="824" t="s">
        <v>139</v>
      </c>
      <c r="B11" s="830">
        <f>B2+B3+B10</f>
        <v>13410</v>
      </c>
    </row>
    <row r="12" spans="1:2" s="62" customFormat="1" ht="25.05" customHeight="1" x14ac:dyDescent="0.3">
      <c r="A12" s="825" t="s">
        <v>360</v>
      </c>
      <c r="B12" s="826"/>
    </row>
  </sheetData>
  <mergeCells count="1">
    <mergeCell ref="A1:B1"/>
  </mergeCells>
  <printOptions horizontalCentered="1"/>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2"/>
  <sheetViews>
    <sheetView showGridLines="0" view="pageBreakPreview" zoomScale="85" zoomScaleNormal="100" zoomScaleSheetLayoutView="85" workbookViewId="0">
      <selection activeCell="N3" sqref="N3"/>
    </sheetView>
  </sheetViews>
  <sheetFormatPr defaultColWidth="38" defaultRowHeight="20.25" customHeight="1" x14ac:dyDescent="0.25"/>
  <cols>
    <col min="1" max="1" width="49.6640625" style="73" customWidth="1"/>
    <col min="2" max="3" width="10.77734375" style="73" customWidth="1"/>
    <col min="4" max="4" width="10.88671875" style="73" customWidth="1"/>
    <col min="5" max="6" width="10.33203125" style="73" customWidth="1"/>
    <col min="7" max="7" width="10.44140625" style="73" customWidth="1"/>
    <col min="8" max="8" width="9" style="73" customWidth="1"/>
    <col min="9" max="9" width="10.33203125" style="73" customWidth="1"/>
    <col min="10" max="10" width="11.6640625" style="73" customWidth="1"/>
    <col min="11" max="11" width="11.5546875" style="73" customWidth="1"/>
    <col min="12" max="12" width="9" style="73" customWidth="1"/>
    <col min="13" max="13" width="9.5546875" style="77" customWidth="1"/>
    <col min="14" max="14" width="14.44140625" style="72" customWidth="1"/>
    <col min="15" max="18" width="14.44140625" style="73" customWidth="1"/>
    <col min="19" max="16384" width="38" style="73"/>
  </cols>
  <sheetData>
    <row r="1" spans="1:14" s="313" customFormat="1" ht="30" customHeight="1" x14ac:dyDescent="0.3">
      <c r="A1" s="745" t="s">
        <v>387</v>
      </c>
      <c r="B1" s="788"/>
      <c r="C1" s="788"/>
      <c r="D1" s="788"/>
      <c r="E1" s="788"/>
      <c r="F1" s="788"/>
      <c r="G1" s="788"/>
      <c r="H1" s="788"/>
      <c r="I1" s="788"/>
      <c r="J1" s="788"/>
      <c r="K1" s="788"/>
      <c r="L1" s="789"/>
      <c r="M1" s="311"/>
      <c r="N1" s="312"/>
    </row>
    <row r="2" spans="1:14" ht="30" customHeight="1" x14ac:dyDescent="0.25">
      <c r="A2" s="846"/>
      <c r="B2" s="847" t="s">
        <v>271</v>
      </c>
      <c r="C2" s="847"/>
      <c r="D2" s="847"/>
      <c r="E2" s="847"/>
      <c r="F2" s="847"/>
      <c r="G2" s="847"/>
      <c r="H2" s="847"/>
      <c r="I2" s="847"/>
      <c r="J2" s="847"/>
      <c r="K2" s="847"/>
      <c r="L2" s="847"/>
      <c r="M2" s="74"/>
    </row>
    <row r="3" spans="1:14" s="253" customFormat="1" ht="85.05" customHeight="1" x14ac:dyDescent="0.3">
      <c r="A3" s="791" t="s">
        <v>644</v>
      </c>
      <c r="B3" s="833" t="s">
        <v>667</v>
      </c>
      <c r="C3" s="833" t="s">
        <v>668</v>
      </c>
      <c r="D3" s="833" t="s">
        <v>669</v>
      </c>
      <c r="E3" s="833" t="s">
        <v>388</v>
      </c>
      <c r="F3" s="833" t="s">
        <v>389</v>
      </c>
      <c r="G3" s="833" t="s">
        <v>390</v>
      </c>
      <c r="H3" s="833" t="s">
        <v>35</v>
      </c>
      <c r="I3" s="833" t="s">
        <v>666</v>
      </c>
      <c r="J3" s="833" t="s">
        <v>38</v>
      </c>
      <c r="K3" s="833" t="s">
        <v>391</v>
      </c>
      <c r="L3" s="834" t="s">
        <v>275</v>
      </c>
      <c r="M3" s="270"/>
      <c r="N3" s="271"/>
    </row>
    <row r="4" spans="1:14" ht="19.95" customHeight="1" x14ac:dyDescent="0.25">
      <c r="A4" s="817" t="s">
        <v>392</v>
      </c>
      <c r="B4" s="835">
        <v>13</v>
      </c>
      <c r="C4" s="836">
        <v>53</v>
      </c>
      <c r="D4" s="836">
        <v>130</v>
      </c>
      <c r="E4" s="837">
        <v>0</v>
      </c>
      <c r="F4" s="837">
        <v>0</v>
      </c>
      <c r="G4" s="837">
        <v>8</v>
      </c>
      <c r="H4" s="837">
        <v>0</v>
      </c>
      <c r="I4" s="837">
        <v>0</v>
      </c>
      <c r="J4" s="837">
        <v>5</v>
      </c>
      <c r="K4" s="837">
        <v>2</v>
      </c>
      <c r="L4" s="838">
        <v>211</v>
      </c>
      <c r="M4" s="75"/>
    </row>
    <row r="5" spans="1:14" ht="19.95" customHeight="1" x14ac:dyDescent="0.25">
      <c r="A5" s="818" t="s">
        <v>117</v>
      </c>
      <c r="B5" s="836">
        <v>1</v>
      </c>
      <c r="C5" s="835">
        <v>47</v>
      </c>
      <c r="D5" s="836">
        <v>97</v>
      </c>
      <c r="E5" s="839">
        <v>2</v>
      </c>
      <c r="F5" s="839">
        <v>4</v>
      </c>
      <c r="G5" s="839">
        <v>11</v>
      </c>
      <c r="H5" s="839">
        <v>2</v>
      </c>
      <c r="I5" s="839">
        <v>0</v>
      </c>
      <c r="J5" s="839">
        <v>6</v>
      </c>
      <c r="K5" s="839">
        <v>1</v>
      </c>
      <c r="L5" s="840">
        <v>171</v>
      </c>
      <c r="M5" s="75"/>
    </row>
    <row r="6" spans="1:14" ht="19.95" customHeight="1" x14ac:dyDescent="0.25">
      <c r="A6" s="817" t="s">
        <v>29</v>
      </c>
      <c r="B6" s="836">
        <v>4</v>
      </c>
      <c r="C6" s="836">
        <v>10</v>
      </c>
      <c r="D6" s="835">
        <v>438</v>
      </c>
      <c r="E6" s="837">
        <v>0</v>
      </c>
      <c r="F6" s="837">
        <v>2</v>
      </c>
      <c r="G6" s="837">
        <v>30</v>
      </c>
      <c r="H6" s="837">
        <v>21</v>
      </c>
      <c r="I6" s="837">
        <v>1</v>
      </c>
      <c r="J6" s="837">
        <v>79</v>
      </c>
      <c r="K6" s="837">
        <v>26</v>
      </c>
      <c r="L6" s="838">
        <v>611</v>
      </c>
      <c r="M6" s="75"/>
    </row>
    <row r="7" spans="1:14" ht="19.95" customHeight="1" x14ac:dyDescent="0.25">
      <c r="A7" s="818" t="s">
        <v>393</v>
      </c>
      <c r="B7" s="839">
        <v>4</v>
      </c>
      <c r="C7" s="839">
        <v>0</v>
      </c>
      <c r="D7" s="839">
        <v>18</v>
      </c>
      <c r="E7" s="835">
        <v>0</v>
      </c>
      <c r="F7" s="836">
        <v>2</v>
      </c>
      <c r="G7" s="836">
        <v>6</v>
      </c>
      <c r="H7" s="839">
        <v>0</v>
      </c>
      <c r="I7" s="839">
        <v>0</v>
      </c>
      <c r="J7" s="839">
        <v>0</v>
      </c>
      <c r="K7" s="839">
        <v>0</v>
      </c>
      <c r="L7" s="840">
        <v>30</v>
      </c>
      <c r="M7" s="75"/>
    </row>
    <row r="8" spans="1:14" ht="19.95" customHeight="1" x14ac:dyDescent="0.25">
      <c r="A8" s="817" t="s">
        <v>118</v>
      </c>
      <c r="B8" s="837">
        <v>3</v>
      </c>
      <c r="C8" s="837">
        <v>46</v>
      </c>
      <c r="D8" s="837">
        <v>54</v>
      </c>
      <c r="E8" s="836">
        <v>0</v>
      </c>
      <c r="F8" s="835">
        <v>12</v>
      </c>
      <c r="G8" s="836">
        <v>26</v>
      </c>
      <c r="H8" s="837">
        <v>1</v>
      </c>
      <c r="I8" s="837">
        <v>0</v>
      </c>
      <c r="J8" s="837">
        <v>16</v>
      </c>
      <c r="K8" s="837">
        <v>5</v>
      </c>
      <c r="L8" s="838">
        <v>163</v>
      </c>
      <c r="M8" s="75"/>
    </row>
    <row r="9" spans="1:14" ht="19.95" customHeight="1" x14ac:dyDescent="0.25">
      <c r="A9" s="818" t="s">
        <v>33</v>
      </c>
      <c r="B9" s="839">
        <v>1</v>
      </c>
      <c r="C9" s="839">
        <v>8</v>
      </c>
      <c r="D9" s="839">
        <v>578</v>
      </c>
      <c r="E9" s="836">
        <v>0</v>
      </c>
      <c r="F9" s="836">
        <v>3</v>
      </c>
      <c r="G9" s="835">
        <v>102</v>
      </c>
      <c r="H9" s="839">
        <v>6</v>
      </c>
      <c r="I9" s="839">
        <v>0</v>
      </c>
      <c r="J9" s="839">
        <v>116</v>
      </c>
      <c r="K9" s="839">
        <v>177</v>
      </c>
      <c r="L9" s="840">
        <v>991</v>
      </c>
      <c r="M9" s="75"/>
    </row>
    <row r="10" spans="1:14" ht="19.95" customHeight="1" x14ac:dyDescent="0.25">
      <c r="A10" s="817" t="s">
        <v>35</v>
      </c>
      <c r="B10" s="837">
        <v>0</v>
      </c>
      <c r="C10" s="837">
        <v>0</v>
      </c>
      <c r="D10" s="837">
        <v>12</v>
      </c>
      <c r="E10" s="837">
        <v>0</v>
      </c>
      <c r="F10" s="837">
        <v>0</v>
      </c>
      <c r="G10" s="837">
        <v>3</v>
      </c>
      <c r="H10" s="835">
        <v>0</v>
      </c>
      <c r="I10" s="837">
        <v>0</v>
      </c>
      <c r="J10" s="837">
        <v>2</v>
      </c>
      <c r="K10" s="837">
        <v>3</v>
      </c>
      <c r="L10" s="838">
        <v>20</v>
      </c>
      <c r="M10" s="75"/>
    </row>
    <row r="11" spans="1:14" ht="19.95" customHeight="1" x14ac:dyDescent="0.25">
      <c r="A11" s="818" t="s">
        <v>36</v>
      </c>
      <c r="B11" s="839">
        <v>0</v>
      </c>
      <c r="C11" s="839">
        <v>0</v>
      </c>
      <c r="D11" s="839">
        <v>1</v>
      </c>
      <c r="E11" s="839">
        <v>0</v>
      </c>
      <c r="F11" s="839">
        <v>0</v>
      </c>
      <c r="G11" s="839">
        <v>0</v>
      </c>
      <c r="H11" s="839">
        <v>0</v>
      </c>
      <c r="I11" s="835">
        <v>0</v>
      </c>
      <c r="J11" s="839">
        <v>1</v>
      </c>
      <c r="K11" s="839">
        <v>0</v>
      </c>
      <c r="L11" s="840">
        <v>2</v>
      </c>
      <c r="M11" s="75"/>
    </row>
    <row r="12" spans="1:14" ht="19.95" customHeight="1" x14ac:dyDescent="0.25">
      <c r="A12" s="817" t="s">
        <v>394</v>
      </c>
      <c r="B12" s="837">
        <v>1</v>
      </c>
      <c r="C12" s="837">
        <v>1</v>
      </c>
      <c r="D12" s="837">
        <v>80</v>
      </c>
      <c r="E12" s="837">
        <v>0</v>
      </c>
      <c r="F12" s="837">
        <v>0</v>
      </c>
      <c r="G12" s="837">
        <v>9</v>
      </c>
      <c r="H12" s="837">
        <v>1</v>
      </c>
      <c r="I12" s="837">
        <v>0</v>
      </c>
      <c r="J12" s="835">
        <v>44</v>
      </c>
      <c r="K12" s="837">
        <v>5</v>
      </c>
      <c r="L12" s="838">
        <v>141</v>
      </c>
      <c r="M12" s="75"/>
    </row>
    <row r="13" spans="1:14" ht="19.95" customHeight="1" x14ac:dyDescent="0.25">
      <c r="A13" s="818" t="s">
        <v>395</v>
      </c>
      <c r="B13" s="839">
        <v>0</v>
      </c>
      <c r="C13" s="839">
        <v>1</v>
      </c>
      <c r="D13" s="839">
        <v>28</v>
      </c>
      <c r="E13" s="839">
        <v>0</v>
      </c>
      <c r="F13" s="839">
        <v>0</v>
      </c>
      <c r="G13" s="839">
        <v>1</v>
      </c>
      <c r="H13" s="839">
        <v>0</v>
      </c>
      <c r="I13" s="839">
        <v>0</v>
      </c>
      <c r="J13" s="839">
        <v>3</v>
      </c>
      <c r="K13" s="835">
        <v>28</v>
      </c>
      <c r="L13" s="840">
        <v>61</v>
      </c>
      <c r="M13" s="75"/>
    </row>
    <row r="14" spans="1:14" ht="19.95" customHeight="1" x14ac:dyDescent="0.25">
      <c r="A14" s="817" t="s">
        <v>140</v>
      </c>
      <c r="B14" s="837">
        <v>1</v>
      </c>
      <c r="C14" s="837">
        <v>4</v>
      </c>
      <c r="D14" s="837">
        <v>33</v>
      </c>
      <c r="E14" s="837">
        <v>0</v>
      </c>
      <c r="F14" s="837">
        <v>0</v>
      </c>
      <c r="G14" s="837">
        <v>0</v>
      </c>
      <c r="H14" s="837">
        <v>0</v>
      </c>
      <c r="I14" s="837">
        <v>0</v>
      </c>
      <c r="J14" s="837">
        <v>3</v>
      </c>
      <c r="K14" s="837">
        <v>2</v>
      </c>
      <c r="L14" s="838">
        <v>43</v>
      </c>
      <c r="M14" s="75"/>
    </row>
    <row r="15" spans="1:14" ht="19.95" customHeight="1" x14ac:dyDescent="0.25">
      <c r="A15" s="818" t="s">
        <v>50</v>
      </c>
      <c r="B15" s="839">
        <v>0</v>
      </c>
      <c r="C15" s="839">
        <v>0</v>
      </c>
      <c r="D15" s="839">
        <v>12</v>
      </c>
      <c r="E15" s="839">
        <v>0</v>
      </c>
      <c r="F15" s="839">
        <v>0</v>
      </c>
      <c r="G15" s="839">
        <v>4</v>
      </c>
      <c r="H15" s="839">
        <v>1</v>
      </c>
      <c r="I15" s="839">
        <v>0</v>
      </c>
      <c r="J15" s="839">
        <v>1</v>
      </c>
      <c r="K15" s="839">
        <v>0</v>
      </c>
      <c r="L15" s="840">
        <v>18</v>
      </c>
      <c r="M15" s="75"/>
    </row>
    <row r="16" spans="1:14" ht="25.05" customHeight="1" x14ac:dyDescent="0.25">
      <c r="A16" s="841" t="s">
        <v>4</v>
      </c>
      <c r="B16" s="842">
        <v>28</v>
      </c>
      <c r="C16" s="842">
        <v>170</v>
      </c>
      <c r="D16" s="842">
        <v>1481</v>
      </c>
      <c r="E16" s="842">
        <v>2</v>
      </c>
      <c r="F16" s="842">
        <v>23</v>
      </c>
      <c r="G16" s="842">
        <v>200</v>
      </c>
      <c r="H16" s="842">
        <v>32</v>
      </c>
      <c r="I16" s="842">
        <v>1</v>
      </c>
      <c r="J16" s="842">
        <v>276</v>
      </c>
      <c r="K16" s="842">
        <v>249</v>
      </c>
      <c r="L16" s="843">
        <v>2462</v>
      </c>
      <c r="M16" s="76"/>
    </row>
    <row r="17" spans="1:14" ht="19.95" customHeight="1" x14ac:dyDescent="0.25">
      <c r="A17" s="987"/>
      <c r="B17" s="988"/>
      <c r="C17" s="988"/>
      <c r="D17" s="988"/>
      <c r="E17" s="988"/>
      <c r="F17" s="988"/>
      <c r="G17" s="988"/>
      <c r="H17" s="988"/>
      <c r="I17" s="988"/>
      <c r="J17" s="988"/>
      <c r="K17" s="988"/>
      <c r="L17" s="988"/>
      <c r="M17" s="76"/>
    </row>
    <row r="18" spans="1:14" s="247" customFormat="1" ht="15" thickBot="1" x14ac:dyDescent="0.35">
      <c r="A18" s="991" t="s">
        <v>665</v>
      </c>
      <c r="B18" s="992"/>
      <c r="C18" s="992"/>
      <c r="D18" s="992"/>
      <c r="E18" s="992"/>
      <c r="F18" s="992"/>
      <c r="G18" s="992"/>
      <c r="H18" s="992"/>
      <c r="I18" s="989"/>
      <c r="J18" s="989"/>
      <c r="K18" s="989"/>
      <c r="L18" s="990"/>
      <c r="M18" s="272"/>
      <c r="N18" s="272"/>
    </row>
    <row r="19" spans="1:14" ht="13.2" thickTop="1" thickBot="1" x14ac:dyDescent="0.3">
      <c r="A19" s="844" t="s">
        <v>589</v>
      </c>
      <c r="B19" s="845"/>
      <c r="C19" s="845"/>
      <c r="D19" s="845"/>
      <c r="E19" s="845"/>
      <c r="F19" s="845"/>
      <c r="G19" s="845"/>
      <c r="H19" s="845"/>
      <c r="I19" s="845"/>
      <c r="J19" s="845"/>
      <c r="K19" s="845"/>
      <c r="L19" s="845"/>
    </row>
    <row r="20" spans="1:14" ht="20.25" customHeight="1" thickTop="1" x14ac:dyDescent="0.25"/>
    <row r="22" spans="1:14" ht="20.25" customHeight="1" x14ac:dyDescent="0.25">
      <c r="A22" s="36"/>
    </row>
  </sheetData>
  <mergeCells count="4">
    <mergeCell ref="A19:L19"/>
    <mergeCell ref="A1:L1"/>
    <mergeCell ref="B2:L2"/>
    <mergeCell ref="A18:H18"/>
  </mergeCells>
  <printOptions horizontalCentered="1"/>
  <pageMargins left="0.39370078740157483" right="0.39370078740157483" top="0.74803149606299213" bottom="0.74803149606299213" header="0.31496062992125984" footer="0.31496062992125984"/>
  <pageSetup paperSize="9" scale="84"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0"/>
  <sheetViews>
    <sheetView showGridLines="0" view="pageBreakPreview" topLeftCell="A19" zoomScale="85" zoomScaleNormal="100" zoomScaleSheetLayoutView="85" workbookViewId="0">
      <selection activeCell="G41" sqref="G41"/>
    </sheetView>
  </sheetViews>
  <sheetFormatPr defaultColWidth="9.109375" defaultRowHeight="17.25" customHeight="1" x14ac:dyDescent="0.3"/>
  <cols>
    <col min="1" max="1" width="19.44140625" style="79" customWidth="1"/>
    <col min="2" max="2" width="5.5546875" style="30" bestFit="1" customWidth="1"/>
    <col min="3" max="3" width="4.44140625" style="30" bestFit="1" customWidth="1"/>
    <col min="4" max="4" width="9" style="30" bestFit="1" customWidth="1"/>
    <col min="5" max="5" width="5.109375" style="30" bestFit="1" customWidth="1"/>
    <col min="6" max="6" width="4.88671875" style="30" bestFit="1" customWidth="1"/>
    <col min="7" max="7" width="5.109375" style="30" bestFit="1" customWidth="1"/>
    <col min="8" max="8" width="5.5546875" style="30" bestFit="1" customWidth="1"/>
    <col min="9" max="9" width="6.88671875" style="30" bestFit="1" customWidth="1"/>
    <col min="10" max="10" width="4.88671875" style="30" bestFit="1" customWidth="1"/>
    <col min="11" max="11" width="6.33203125" style="30" bestFit="1" customWidth="1"/>
    <col min="12" max="12" width="5.109375" style="30" bestFit="1" customWidth="1"/>
    <col min="13" max="13" width="4.44140625" style="30" bestFit="1" customWidth="1"/>
    <col min="14" max="14" width="6" style="30" bestFit="1" customWidth="1"/>
    <col min="15" max="15" width="6.77734375" style="30" bestFit="1" customWidth="1"/>
    <col min="16" max="16" width="6.33203125" style="30" bestFit="1" customWidth="1"/>
    <col min="17" max="17" width="6.88671875" style="30" bestFit="1" customWidth="1"/>
    <col min="18" max="18" width="8" style="30" bestFit="1" customWidth="1"/>
    <col min="19" max="19" width="5.5546875" style="30" bestFit="1" customWidth="1"/>
    <col min="20" max="20" width="6.33203125" style="30" bestFit="1" customWidth="1"/>
    <col min="21" max="21" width="6.77734375" style="30" bestFit="1" customWidth="1"/>
    <col min="22" max="22" width="8.6640625" style="30" bestFit="1" customWidth="1"/>
    <col min="23" max="23" width="5.44140625" style="30" bestFit="1" customWidth="1"/>
    <col min="24" max="24" width="5.109375" style="30" bestFit="1" customWidth="1"/>
    <col min="25" max="25" width="8" style="30" bestFit="1" customWidth="1"/>
    <col min="26" max="26" width="5" style="30" bestFit="1" customWidth="1"/>
    <col min="27" max="29" width="8.6640625" style="30" bestFit="1" customWidth="1"/>
    <col min="30" max="30" width="7.109375" style="30" bestFit="1" customWidth="1"/>
    <col min="31" max="31" width="5.5546875" style="30" bestFit="1" customWidth="1"/>
    <col min="32" max="32" width="6.109375" style="30" customWidth="1"/>
    <col min="33" max="223" width="9.109375" style="30"/>
    <col min="224" max="224" width="40.44140625" style="30" customWidth="1"/>
    <col min="225" max="225" width="8.33203125" style="30" customWidth="1"/>
    <col min="226" max="16384" width="9.109375" style="30"/>
  </cols>
  <sheetData>
    <row r="1" spans="1:33" s="273" customFormat="1" ht="30" customHeight="1" thickTop="1" x14ac:dyDescent="0.3">
      <c r="A1" s="348" t="s">
        <v>396</v>
      </c>
      <c r="B1" s="349"/>
      <c r="C1" s="349"/>
      <c r="D1" s="349"/>
      <c r="E1" s="349"/>
      <c r="F1" s="349"/>
      <c r="G1" s="349"/>
      <c r="H1" s="349"/>
      <c r="I1" s="349"/>
      <c r="J1" s="349"/>
      <c r="K1" s="349"/>
      <c r="L1" s="349"/>
      <c r="M1" s="349"/>
      <c r="N1" s="349"/>
      <c r="O1" s="349"/>
      <c r="P1" s="349"/>
      <c r="Q1" s="349"/>
      <c r="R1" s="349"/>
      <c r="S1" s="349"/>
      <c r="T1" s="349"/>
      <c r="U1" s="349"/>
      <c r="V1" s="349"/>
      <c r="W1" s="349"/>
      <c r="X1" s="349"/>
      <c r="Y1" s="349"/>
      <c r="Z1" s="349"/>
      <c r="AA1" s="349"/>
      <c r="AB1" s="349"/>
      <c r="AC1" s="349"/>
      <c r="AD1" s="349"/>
      <c r="AE1" s="349"/>
      <c r="AF1" s="350"/>
    </row>
    <row r="2" spans="1:33" ht="18" customHeight="1" x14ac:dyDescent="0.25">
      <c r="A2" s="284"/>
      <c r="B2" s="355" t="s">
        <v>315</v>
      </c>
      <c r="C2" s="355"/>
      <c r="D2" s="355"/>
      <c r="E2" s="355"/>
      <c r="F2" s="355"/>
      <c r="G2" s="355"/>
      <c r="H2" s="355"/>
      <c r="I2" s="355"/>
      <c r="J2" s="355"/>
      <c r="K2" s="355"/>
      <c r="L2" s="355"/>
      <c r="M2" s="355"/>
      <c r="N2" s="355"/>
      <c r="O2" s="355"/>
      <c r="P2" s="355"/>
      <c r="Q2" s="355"/>
      <c r="R2" s="355"/>
      <c r="S2" s="355"/>
      <c r="T2" s="355"/>
      <c r="U2" s="355"/>
      <c r="V2" s="355"/>
      <c r="W2" s="355"/>
      <c r="X2" s="355"/>
      <c r="Y2" s="355"/>
      <c r="Z2" s="355"/>
      <c r="AA2" s="355"/>
      <c r="AB2" s="355"/>
      <c r="AC2" s="355"/>
      <c r="AD2" s="355"/>
      <c r="AE2" s="355"/>
      <c r="AF2" s="355"/>
      <c r="AG2" s="99"/>
    </row>
    <row r="3" spans="1:33" s="289" customFormat="1" ht="60" customHeight="1" x14ac:dyDescent="0.3">
      <c r="A3" s="290" t="s">
        <v>598</v>
      </c>
      <c r="B3" s="285" t="s">
        <v>58</v>
      </c>
      <c r="C3" s="285" t="s">
        <v>59</v>
      </c>
      <c r="D3" s="285" t="s">
        <v>613</v>
      </c>
      <c r="E3" s="285" t="s">
        <v>599</v>
      </c>
      <c r="F3" s="285" t="s">
        <v>618</v>
      </c>
      <c r="G3" s="286" t="s">
        <v>600</v>
      </c>
      <c r="H3" s="286" t="s">
        <v>612</v>
      </c>
      <c r="I3" s="286" t="s">
        <v>611</v>
      </c>
      <c r="J3" s="286" t="s">
        <v>71</v>
      </c>
      <c r="K3" s="286" t="s">
        <v>65</v>
      </c>
      <c r="L3" s="286" t="s">
        <v>610</v>
      </c>
      <c r="M3" s="286" t="s">
        <v>67</v>
      </c>
      <c r="N3" s="286" t="s">
        <v>609</v>
      </c>
      <c r="O3" s="286" t="s">
        <v>608</v>
      </c>
      <c r="P3" s="296" t="s">
        <v>65</v>
      </c>
      <c r="Q3" s="296" t="s">
        <v>607</v>
      </c>
      <c r="R3" s="296" t="s">
        <v>601</v>
      </c>
      <c r="S3" s="296" t="s">
        <v>597</v>
      </c>
      <c r="T3" s="296" t="s">
        <v>606</v>
      </c>
      <c r="U3" s="296" t="s">
        <v>602</v>
      </c>
      <c r="V3" s="296" t="s">
        <v>603</v>
      </c>
      <c r="W3" s="296" t="s">
        <v>604</v>
      </c>
      <c r="X3" s="296" t="s">
        <v>605</v>
      </c>
      <c r="Y3" s="296" t="s">
        <v>83</v>
      </c>
      <c r="Z3" s="296" t="s">
        <v>614</v>
      </c>
      <c r="AA3" s="287" t="s">
        <v>615</v>
      </c>
      <c r="AB3" s="287" t="s">
        <v>86</v>
      </c>
      <c r="AC3" s="287" t="s">
        <v>616</v>
      </c>
      <c r="AD3" s="285" t="s">
        <v>88</v>
      </c>
      <c r="AE3" s="285" t="s">
        <v>617</v>
      </c>
      <c r="AF3" s="286" t="s">
        <v>4</v>
      </c>
      <c r="AG3" s="288"/>
    </row>
    <row r="4" spans="1:33" s="23" customFormat="1" ht="18" customHeight="1" x14ac:dyDescent="0.2">
      <c r="A4" s="291" t="s">
        <v>397</v>
      </c>
      <c r="B4" s="302">
        <v>16</v>
      </c>
      <c r="C4" s="275">
        <v>0</v>
      </c>
      <c r="D4" s="275">
        <v>0</v>
      </c>
      <c r="E4" s="275">
        <v>10</v>
      </c>
      <c r="F4" s="275">
        <v>12</v>
      </c>
      <c r="G4" s="276">
        <v>1</v>
      </c>
      <c r="H4" s="276">
        <v>1</v>
      </c>
      <c r="I4" s="276">
        <v>1</v>
      </c>
      <c r="J4" s="276">
        <v>2</v>
      </c>
      <c r="K4" s="276">
        <v>0</v>
      </c>
      <c r="L4" s="276">
        <v>1</v>
      </c>
      <c r="M4" s="276">
        <v>0</v>
      </c>
      <c r="N4" s="276">
        <v>0</v>
      </c>
      <c r="O4" s="276">
        <v>0</v>
      </c>
      <c r="P4" s="277">
        <v>4</v>
      </c>
      <c r="Q4" s="277">
        <v>10</v>
      </c>
      <c r="R4" s="277">
        <v>3</v>
      </c>
      <c r="S4" s="277">
        <v>3</v>
      </c>
      <c r="T4" s="277">
        <v>5</v>
      </c>
      <c r="U4" s="277">
        <v>3</v>
      </c>
      <c r="V4" s="277">
        <v>0</v>
      </c>
      <c r="W4" s="277">
        <v>0</v>
      </c>
      <c r="X4" s="277">
        <v>2</v>
      </c>
      <c r="Y4" s="277">
        <v>3</v>
      </c>
      <c r="Z4" s="277">
        <v>3</v>
      </c>
      <c r="AA4" s="278">
        <v>0</v>
      </c>
      <c r="AB4" s="278">
        <v>7</v>
      </c>
      <c r="AC4" s="278">
        <v>1</v>
      </c>
      <c r="AD4" s="279">
        <v>4</v>
      </c>
      <c r="AE4" s="279">
        <v>1</v>
      </c>
      <c r="AF4" s="280">
        <v>93</v>
      </c>
      <c r="AG4" s="274"/>
    </row>
    <row r="5" spans="1:33" s="23" customFormat="1" ht="18" customHeight="1" x14ac:dyDescent="0.2">
      <c r="A5" s="291" t="s">
        <v>398</v>
      </c>
      <c r="B5" s="279">
        <v>1</v>
      </c>
      <c r="C5" s="302">
        <v>1</v>
      </c>
      <c r="D5" s="279">
        <v>0</v>
      </c>
      <c r="E5" s="279">
        <v>1</v>
      </c>
      <c r="F5" s="279">
        <v>0</v>
      </c>
      <c r="G5" s="276">
        <v>0</v>
      </c>
      <c r="H5" s="276">
        <v>0</v>
      </c>
      <c r="I5" s="276">
        <v>0</v>
      </c>
      <c r="J5" s="276">
        <v>0</v>
      </c>
      <c r="K5" s="276">
        <v>0</v>
      </c>
      <c r="L5" s="276">
        <v>0</v>
      </c>
      <c r="M5" s="276">
        <v>0</v>
      </c>
      <c r="N5" s="276">
        <v>0</v>
      </c>
      <c r="O5" s="276">
        <v>0</v>
      </c>
      <c r="P5" s="277">
        <v>0</v>
      </c>
      <c r="Q5" s="277">
        <v>1</v>
      </c>
      <c r="R5" s="277">
        <v>1</v>
      </c>
      <c r="S5" s="277">
        <v>0</v>
      </c>
      <c r="T5" s="277">
        <v>0</v>
      </c>
      <c r="U5" s="277">
        <v>0</v>
      </c>
      <c r="V5" s="277">
        <v>1</v>
      </c>
      <c r="W5" s="277">
        <v>0</v>
      </c>
      <c r="X5" s="277">
        <v>0</v>
      </c>
      <c r="Y5" s="277">
        <v>0</v>
      </c>
      <c r="Z5" s="277">
        <v>0</v>
      </c>
      <c r="AA5" s="278">
        <v>0</v>
      </c>
      <c r="AB5" s="278">
        <v>0</v>
      </c>
      <c r="AC5" s="278">
        <v>1</v>
      </c>
      <c r="AD5" s="279">
        <v>0</v>
      </c>
      <c r="AE5" s="279">
        <v>1</v>
      </c>
      <c r="AF5" s="280">
        <v>8</v>
      </c>
      <c r="AG5" s="274"/>
    </row>
    <row r="6" spans="1:33" s="23" customFormat="1" ht="18" customHeight="1" x14ac:dyDescent="0.2">
      <c r="A6" s="291" t="s">
        <v>241</v>
      </c>
      <c r="B6" s="279">
        <v>2</v>
      </c>
      <c r="C6" s="279">
        <v>0</v>
      </c>
      <c r="D6" s="279">
        <v>1</v>
      </c>
      <c r="E6" s="279">
        <v>127</v>
      </c>
      <c r="F6" s="279">
        <v>84</v>
      </c>
      <c r="G6" s="276">
        <v>35</v>
      </c>
      <c r="H6" s="276">
        <v>26</v>
      </c>
      <c r="I6" s="276">
        <v>1</v>
      </c>
      <c r="J6" s="276">
        <v>20</v>
      </c>
      <c r="K6" s="276">
        <v>1</v>
      </c>
      <c r="L6" s="276">
        <v>1</v>
      </c>
      <c r="M6" s="276">
        <v>0</v>
      </c>
      <c r="N6" s="276">
        <v>0</v>
      </c>
      <c r="O6" s="276">
        <v>1</v>
      </c>
      <c r="P6" s="277">
        <v>0</v>
      </c>
      <c r="Q6" s="277">
        <v>0</v>
      </c>
      <c r="R6" s="277">
        <v>0</v>
      </c>
      <c r="S6" s="277">
        <v>0</v>
      </c>
      <c r="T6" s="277">
        <v>0</v>
      </c>
      <c r="U6" s="277">
        <v>0</v>
      </c>
      <c r="V6" s="277">
        <v>0</v>
      </c>
      <c r="W6" s="277">
        <v>0</v>
      </c>
      <c r="X6" s="277">
        <v>0</v>
      </c>
      <c r="Y6" s="277">
        <v>0</v>
      </c>
      <c r="Z6" s="277">
        <v>0</v>
      </c>
      <c r="AA6" s="278">
        <v>0</v>
      </c>
      <c r="AB6" s="278">
        <v>0</v>
      </c>
      <c r="AC6" s="278">
        <v>0</v>
      </c>
      <c r="AD6" s="279">
        <v>0</v>
      </c>
      <c r="AE6" s="279">
        <v>0</v>
      </c>
      <c r="AF6" s="280">
        <v>299</v>
      </c>
      <c r="AG6" s="274"/>
    </row>
    <row r="7" spans="1:33" s="23" customFormat="1" ht="30" customHeight="1" x14ac:dyDescent="0.2">
      <c r="A7" s="291" t="s">
        <v>399</v>
      </c>
      <c r="B7" s="279">
        <v>9</v>
      </c>
      <c r="C7" s="279">
        <v>0</v>
      </c>
      <c r="D7" s="302">
        <v>1</v>
      </c>
      <c r="E7" s="279">
        <v>0</v>
      </c>
      <c r="F7" s="279">
        <v>0</v>
      </c>
      <c r="G7" s="276">
        <v>0</v>
      </c>
      <c r="H7" s="276">
        <v>0</v>
      </c>
      <c r="I7" s="276">
        <v>0</v>
      </c>
      <c r="J7" s="276">
        <v>4</v>
      </c>
      <c r="K7" s="276">
        <v>0</v>
      </c>
      <c r="L7" s="276">
        <v>0</v>
      </c>
      <c r="M7" s="276">
        <v>0</v>
      </c>
      <c r="N7" s="276">
        <v>0</v>
      </c>
      <c r="O7" s="276">
        <v>0</v>
      </c>
      <c r="P7" s="277">
        <v>0</v>
      </c>
      <c r="Q7" s="277">
        <v>38</v>
      </c>
      <c r="R7" s="277">
        <v>0</v>
      </c>
      <c r="S7" s="277">
        <v>0</v>
      </c>
      <c r="T7" s="277">
        <v>0</v>
      </c>
      <c r="U7" s="277">
        <v>0</v>
      </c>
      <c r="V7" s="277">
        <v>0</v>
      </c>
      <c r="W7" s="277">
        <v>0</v>
      </c>
      <c r="X7" s="277">
        <v>0</v>
      </c>
      <c r="Y7" s="277">
        <v>0</v>
      </c>
      <c r="Z7" s="277">
        <v>0</v>
      </c>
      <c r="AA7" s="278">
        <v>0</v>
      </c>
      <c r="AB7" s="278">
        <v>0</v>
      </c>
      <c r="AC7" s="278">
        <v>0</v>
      </c>
      <c r="AD7" s="279">
        <v>1</v>
      </c>
      <c r="AE7" s="279">
        <v>0</v>
      </c>
      <c r="AF7" s="280">
        <v>53</v>
      </c>
      <c r="AG7" s="274"/>
    </row>
    <row r="8" spans="1:33" s="23" customFormat="1" ht="18" customHeight="1" x14ac:dyDescent="0.2">
      <c r="A8" s="291" t="s">
        <v>400</v>
      </c>
      <c r="B8" s="275">
        <v>1</v>
      </c>
      <c r="C8" s="275">
        <v>0</v>
      </c>
      <c r="D8" s="275">
        <v>1</v>
      </c>
      <c r="E8" s="302">
        <v>8</v>
      </c>
      <c r="F8" s="279">
        <v>5</v>
      </c>
      <c r="G8" s="276">
        <v>102</v>
      </c>
      <c r="H8" s="276">
        <v>10</v>
      </c>
      <c r="I8" s="276">
        <v>0</v>
      </c>
      <c r="J8" s="276">
        <v>8</v>
      </c>
      <c r="K8" s="276">
        <v>0</v>
      </c>
      <c r="L8" s="276">
        <v>4</v>
      </c>
      <c r="M8" s="276">
        <v>0</v>
      </c>
      <c r="N8" s="276">
        <v>1</v>
      </c>
      <c r="O8" s="276">
        <v>0</v>
      </c>
      <c r="P8" s="277">
        <v>0</v>
      </c>
      <c r="Q8" s="277">
        <v>0</v>
      </c>
      <c r="R8" s="277">
        <v>0</v>
      </c>
      <c r="S8" s="277">
        <v>0</v>
      </c>
      <c r="T8" s="277">
        <v>0</v>
      </c>
      <c r="U8" s="277">
        <v>0</v>
      </c>
      <c r="V8" s="277">
        <v>0</v>
      </c>
      <c r="W8" s="277">
        <v>0</v>
      </c>
      <c r="X8" s="277">
        <v>0</v>
      </c>
      <c r="Y8" s="277">
        <v>0</v>
      </c>
      <c r="Z8" s="277">
        <v>0</v>
      </c>
      <c r="AA8" s="278">
        <v>0</v>
      </c>
      <c r="AB8" s="278">
        <v>0</v>
      </c>
      <c r="AC8" s="278">
        <v>0</v>
      </c>
      <c r="AD8" s="279">
        <v>0</v>
      </c>
      <c r="AE8" s="279">
        <v>0</v>
      </c>
      <c r="AF8" s="280">
        <v>140</v>
      </c>
      <c r="AG8" s="274"/>
    </row>
    <row r="9" spans="1:33" s="23" customFormat="1" ht="18" customHeight="1" x14ac:dyDescent="0.2">
      <c r="A9" s="291" t="s">
        <v>401</v>
      </c>
      <c r="B9" s="275">
        <v>8</v>
      </c>
      <c r="C9" s="275">
        <v>0</v>
      </c>
      <c r="D9" s="275">
        <v>2</v>
      </c>
      <c r="E9" s="279">
        <v>25</v>
      </c>
      <c r="F9" s="302">
        <v>43</v>
      </c>
      <c r="G9" s="276">
        <v>50</v>
      </c>
      <c r="H9" s="276">
        <v>34</v>
      </c>
      <c r="I9" s="276">
        <v>1</v>
      </c>
      <c r="J9" s="276">
        <v>82</v>
      </c>
      <c r="K9" s="276">
        <v>0</v>
      </c>
      <c r="L9" s="276">
        <v>2</v>
      </c>
      <c r="M9" s="276">
        <v>0</v>
      </c>
      <c r="N9" s="276">
        <v>0</v>
      </c>
      <c r="O9" s="276">
        <v>0</v>
      </c>
      <c r="P9" s="277">
        <v>0</v>
      </c>
      <c r="Q9" s="277">
        <v>0</v>
      </c>
      <c r="R9" s="277">
        <v>0</v>
      </c>
      <c r="S9" s="277">
        <v>0</v>
      </c>
      <c r="T9" s="277">
        <v>0</v>
      </c>
      <c r="U9" s="277">
        <v>0</v>
      </c>
      <c r="V9" s="277">
        <v>0</v>
      </c>
      <c r="W9" s="277">
        <v>1</v>
      </c>
      <c r="X9" s="277">
        <v>1</v>
      </c>
      <c r="Y9" s="277">
        <v>0</v>
      </c>
      <c r="Z9" s="277">
        <v>0</v>
      </c>
      <c r="AA9" s="278">
        <v>0</v>
      </c>
      <c r="AB9" s="278">
        <v>0</v>
      </c>
      <c r="AC9" s="278">
        <v>0</v>
      </c>
      <c r="AD9" s="279">
        <v>0</v>
      </c>
      <c r="AE9" s="279">
        <v>0</v>
      </c>
      <c r="AF9" s="280">
        <v>249</v>
      </c>
      <c r="AG9" s="274"/>
    </row>
    <row r="10" spans="1:33" s="23" customFormat="1" ht="18" customHeight="1" x14ac:dyDescent="0.2">
      <c r="A10" s="292" t="s">
        <v>402</v>
      </c>
      <c r="B10" s="275">
        <v>102</v>
      </c>
      <c r="C10" s="275">
        <v>3</v>
      </c>
      <c r="D10" s="275">
        <v>0</v>
      </c>
      <c r="E10" s="279">
        <v>5</v>
      </c>
      <c r="F10" s="279">
        <v>5</v>
      </c>
      <c r="G10" s="302">
        <v>160</v>
      </c>
      <c r="H10" s="276">
        <v>18</v>
      </c>
      <c r="I10" s="276">
        <v>63</v>
      </c>
      <c r="J10" s="276">
        <v>15</v>
      </c>
      <c r="K10" s="276">
        <v>55</v>
      </c>
      <c r="L10" s="276">
        <v>2</v>
      </c>
      <c r="M10" s="276">
        <v>0</v>
      </c>
      <c r="N10" s="276">
        <v>15</v>
      </c>
      <c r="O10" s="276">
        <v>15</v>
      </c>
      <c r="P10" s="277">
        <v>17</v>
      </c>
      <c r="Q10" s="277">
        <v>4</v>
      </c>
      <c r="R10" s="277">
        <v>0</v>
      </c>
      <c r="S10" s="277">
        <v>0</v>
      </c>
      <c r="T10" s="277">
        <v>0</v>
      </c>
      <c r="U10" s="277">
        <v>1</v>
      </c>
      <c r="V10" s="277">
        <v>0</v>
      </c>
      <c r="W10" s="277">
        <v>47</v>
      </c>
      <c r="X10" s="277">
        <v>2</v>
      </c>
      <c r="Y10" s="277">
        <v>7</v>
      </c>
      <c r="Z10" s="277">
        <v>25</v>
      </c>
      <c r="AA10" s="278">
        <v>0</v>
      </c>
      <c r="AB10" s="278">
        <v>2</v>
      </c>
      <c r="AC10" s="278">
        <v>1</v>
      </c>
      <c r="AD10" s="279">
        <v>28</v>
      </c>
      <c r="AE10" s="279">
        <v>0</v>
      </c>
      <c r="AF10" s="280">
        <v>592</v>
      </c>
      <c r="AG10" s="274"/>
    </row>
    <row r="11" spans="1:33" s="23" customFormat="1" ht="18" customHeight="1" x14ac:dyDescent="0.2">
      <c r="A11" s="291" t="s">
        <v>403</v>
      </c>
      <c r="B11" s="275">
        <v>27</v>
      </c>
      <c r="C11" s="275">
        <v>0</v>
      </c>
      <c r="D11" s="275">
        <v>0</v>
      </c>
      <c r="E11" s="279">
        <v>0</v>
      </c>
      <c r="F11" s="279">
        <v>1</v>
      </c>
      <c r="G11" s="276">
        <v>12</v>
      </c>
      <c r="H11" s="302">
        <v>12</v>
      </c>
      <c r="I11" s="276">
        <v>95</v>
      </c>
      <c r="J11" s="276">
        <v>13</v>
      </c>
      <c r="K11" s="276">
        <v>4</v>
      </c>
      <c r="L11" s="276">
        <v>0</v>
      </c>
      <c r="M11" s="276">
        <v>0</v>
      </c>
      <c r="N11" s="276">
        <v>0</v>
      </c>
      <c r="O11" s="276">
        <v>0</v>
      </c>
      <c r="P11" s="277">
        <v>0</v>
      </c>
      <c r="Q11" s="277">
        <v>1</v>
      </c>
      <c r="R11" s="277">
        <v>0</v>
      </c>
      <c r="S11" s="277">
        <v>0</v>
      </c>
      <c r="T11" s="277">
        <v>0</v>
      </c>
      <c r="U11" s="277">
        <v>0</v>
      </c>
      <c r="V11" s="277">
        <v>0</v>
      </c>
      <c r="W11" s="277">
        <v>7</v>
      </c>
      <c r="X11" s="277">
        <v>1</v>
      </c>
      <c r="Y11" s="277">
        <v>0</v>
      </c>
      <c r="Z11" s="277">
        <v>1</v>
      </c>
      <c r="AA11" s="278">
        <v>0</v>
      </c>
      <c r="AB11" s="278">
        <v>0</v>
      </c>
      <c r="AC11" s="278">
        <v>0</v>
      </c>
      <c r="AD11" s="279">
        <v>0</v>
      </c>
      <c r="AE11" s="279">
        <v>0</v>
      </c>
      <c r="AF11" s="280">
        <v>174</v>
      </c>
      <c r="AG11" s="274"/>
    </row>
    <row r="12" spans="1:33" s="23" customFormat="1" ht="18" customHeight="1" x14ac:dyDescent="0.2">
      <c r="A12" s="291" t="s">
        <v>404</v>
      </c>
      <c r="B12" s="275">
        <v>10</v>
      </c>
      <c r="C12" s="275">
        <v>0</v>
      </c>
      <c r="D12" s="275">
        <v>0</v>
      </c>
      <c r="E12" s="279">
        <v>0</v>
      </c>
      <c r="F12" s="279">
        <v>0</v>
      </c>
      <c r="G12" s="276">
        <v>5</v>
      </c>
      <c r="H12" s="276">
        <v>0</v>
      </c>
      <c r="I12" s="302">
        <v>13</v>
      </c>
      <c r="J12" s="276">
        <v>4</v>
      </c>
      <c r="K12" s="276">
        <v>2</v>
      </c>
      <c r="L12" s="276">
        <v>0</v>
      </c>
      <c r="M12" s="276">
        <v>0</v>
      </c>
      <c r="N12" s="276">
        <v>0</v>
      </c>
      <c r="O12" s="276">
        <v>2</v>
      </c>
      <c r="P12" s="277">
        <v>21</v>
      </c>
      <c r="Q12" s="277">
        <v>25</v>
      </c>
      <c r="R12" s="277">
        <v>0</v>
      </c>
      <c r="S12" s="277">
        <v>0</v>
      </c>
      <c r="T12" s="277">
        <v>3</v>
      </c>
      <c r="U12" s="277">
        <v>7</v>
      </c>
      <c r="V12" s="277">
        <v>1</v>
      </c>
      <c r="W12" s="277">
        <v>2</v>
      </c>
      <c r="X12" s="277">
        <v>0</v>
      </c>
      <c r="Y12" s="277">
        <v>2</v>
      </c>
      <c r="Z12" s="277">
        <v>2</v>
      </c>
      <c r="AA12" s="278">
        <v>0</v>
      </c>
      <c r="AB12" s="278">
        <v>2</v>
      </c>
      <c r="AC12" s="278">
        <v>0</v>
      </c>
      <c r="AD12" s="279">
        <v>15</v>
      </c>
      <c r="AE12" s="279">
        <v>1</v>
      </c>
      <c r="AF12" s="280">
        <v>117</v>
      </c>
      <c r="AG12" s="274"/>
    </row>
    <row r="13" spans="1:33" s="23" customFormat="1" ht="18" customHeight="1" x14ac:dyDescent="0.2">
      <c r="A13" s="292" t="s">
        <v>405</v>
      </c>
      <c r="B13" s="275">
        <v>139</v>
      </c>
      <c r="C13" s="275">
        <v>5</v>
      </c>
      <c r="D13" s="275">
        <v>3</v>
      </c>
      <c r="E13" s="279">
        <v>4</v>
      </c>
      <c r="F13" s="279">
        <v>7</v>
      </c>
      <c r="G13" s="276">
        <v>39</v>
      </c>
      <c r="H13" s="276">
        <v>15</v>
      </c>
      <c r="I13" s="276">
        <v>32</v>
      </c>
      <c r="J13" s="302">
        <v>274</v>
      </c>
      <c r="K13" s="276">
        <v>7</v>
      </c>
      <c r="L13" s="276">
        <v>0</v>
      </c>
      <c r="M13" s="276">
        <v>0</v>
      </c>
      <c r="N13" s="276">
        <v>5</v>
      </c>
      <c r="O13" s="276">
        <v>1</v>
      </c>
      <c r="P13" s="277">
        <v>346</v>
      </c>
      <c r="Q13" s="277">
        <v>180</v>
      </c>
      <c r="R13" s="277">
        <v>1</v>
      </c>
      <c r="S13" s="277">
        <v>30</v>
      </c>
      <c r="T13" s="277">
        <v>17</v>
      </c>
      <c r="U13" s="277">
        <v>45</v>
      </c>
      <c r="V13" s="277">
        <v>12</v>
      </c>
      <c r="W13" s="277">
        <v>49</v>
      </c>
      <c r="X13" s="277">
        <v>2</v>
      </c>
      <c r="Y13" s="277">
        <v>1</v>
      </c>
      <c r="Z13" s="277">
        <v>35</v>
      </c>
      <c r="AA13" s="278">
        <v>0</v>
      </c>
      <c r="AB13" s="278">
        <v>3</v>
      </c>
      <c r="AC13" s="278">
        <v>1</v>
      </c>
      <c r="AD13" s="279">
        <v>186</v>
      </c>
      <c r="AE13" s="279">
        <v>8</v>
      </c>
      <c r="AF13" s="280">
        <v>1447</v>
      </c>
      <c r="AG13" s="274"/>
    </row>
    <row r="14" spans="1:33" s="23" customFormat="1" ht="18" customHeight="1" x14ac:dyDescent="0.2">
      <c r="A14" s="292" t="s">
        <v>406</v>
      </c>
      <c r="B14" s="275">
        <v>0</v>
      </c>
      <c r="C14" s="275">
        <v>0</v>
      </c>
      <c r="D14" s="275">
        <v>0</v>
      </c>
      <c r="E14" s="279">
        <v>0</v>
      </c>
      <c r="F14" s="279">
        <v>0</v>
      </c>
      <c r="G14" s="276">
        <v>0</v>
      </c>
      <c r="H14" s="276">
        <v>1</v>
      </c>
      <c r="I14" s="276">
        <v>0</v>
      </c>
      <c r="J14" s="276">
        <v>1</v>
      </c>
      <c r="K14" s="302">
        <v>0</v>
      </c>
      <c r="L14" s="276">
        <v>0</v>
      </c>
      <c r="M14" s="276">
        <v>0</v>
      </c>
      <c r="N14" s="276">
        <v>0</v>
      </c>
      <c r="O14" s="276">
        <v>0</v>
      </c>
      <c r="P14" s="277">
        <v>0</v>
      </c>
      <c r="Q14" s="277">
        <v>0</v>
      </c>
      <c r="R14" s="277">
        <v>0</v>
      </c>
      <c r="S14" s="277">
        <v>0</v>
      </c>
      <c r="T14" s="277">
        <v>0</v>
      </c>
      <c r="U14" s="277">
        <v>0</v>
      </c>
      <c r="V14" s="277">
        <v>0</v>
      </c>
      <c r="W14" s="277">
        <v>0</v>
      </c>
      <c r="X14" s="277">
        <v>0</v>
      </c>
      <c r="Y14" s="277">
        <v>0</v>
      </c>
      <c r="Z14" s="277">
        <v>0</v>
      </c>
      <c r="AA14" s="278">
        <v>0</v>
      </c>
      <c r="AB14" s="278">
        <v>0</v>
      </c>
      <c r="AC14" s="278">
        <v>0</v>
      </c>
      <c r="AD14" s="279">
        <v>0</v>
      </c>
      <c r="AE14" s="279">
        <v>0</v>
      </c>
      <c r="AF14" s="280">
        <v>2</v>
      </c>
      <c r="AG14" s="274"/>
    </row>
    <row r="15" spans="1:33" s="23" customFormat="1" ht="18" customHeight="1" x14ac:dyDescent="0.2">
      <c r="A15" s="291" t="s">
        <v>407</v>
      </c>
      <c r="B15" s="275">
        <v>18</v>
      </c>
      <c r="C15" s="275">
        <v>1</v>
      </c>
      <c r="D15" s="275">
        <v>0</v>
      </c>
      <c r="E15" s="279">
        <v>2</v>
      </c>
      <c r="F15" s="279">
        <v>0</v>
      </c>
      <c r="G15" s="276">
        <v>1</v>
      </c>
      <c r="H15" s="276">
        <v>1</v>
      </c>
      <c r="I15" s="276">
        <v>8</v>
      </c>
      <c r="J15" s="276">
        <v>2</v>
      </c>
      <c r="K15" s="276">
        <v>0</v>
      </c>
      <c r="L15" s="302">
        <v>7</v>
      </c>
      <c r="M15" s="276">
        <v>0</v>
      </c>
      <c r="N15" s="276">
        <v>2</v>
      </c>
      <c r="O15" s="276">
        <v>0</v>
      </c>
      <c r="P15" s="277">
        <v>0</v>
      </c>
      <c r="Q15" s="277">
        <v>1</v>
      </c>
      <c r="R15" s="277">
        <v>0</v>
      </c>
      <c r="S15" s="277">
        <v>0</v>
      </c>
      <c r="T15" s="277">
        <v>0</v>
      </c>
      <c r="U15" s="277">
        <v>0</v>
      </c>
      <c r="V15" s="277">
        <v>0</v>
      </c>
      <c r="W15" s="277">
        <v>2</v>
      </c>
      <c r="X15" s="277">
        <v>0</v>
      </c>
      <c r="Y15" s="277">
        <v>2</v>
      </c>
      <c r="Z15" s="277">
        <v>1</v>
      </c>
      <c r="AA15" s="278">
        <v>0</v>
      </c>
      <c r="AB15" s="278">
        <v>1</v>
      </c>
      <c r="AC15" s="278">
        <v>0</v>
      </c>
      <c r="AD15" s="279">
        <v>3</v>
      </c>
      <c r="AE15" s="279">
        <v>0</v>
      </c>
      <c r="AF15" s="280">
        <v>52</v>
      </c>
      <c r="AG15" s="274"/>
    </row>
    <row r="16" spans="1:33" s="23" customFormat="1" ht="18" customHeight="1" x14ac:dyDescent="0.2">
      <c r="A16" s="291" t="s">
        <v>408</v>
      </c>
      <c r="B16" s="275">
        <v>0</v>
      </c>
      <c r="C16" s="275">
        <v>0</v>
      </c>
      <c r="D16" s="275">
        <v>0</v>
      </c>
      <c r="E16" s="279">
        <v>1</v>
      </c>
      <c r="F16" s="279">
        <v>0</v>
      </c>
      <c r="G16" s="276">
        <v>2</v>
      </c>
      <c r="H16" s="276">
        <v>1</v>
      </c>
      <c r="I16" s="276">
        <v>0</v>
      </c>
      <c r="J16" s="276">
        <v>0</v>
      </c>
      <c r="K16" s="276">
        <v>0</v>
      </c>
      <c r="L16" s="276">
        <v>0</v>
      </c>
      <c r="M16" s="302">
        <v>1</v>
      </c>
      <c r="N16" s="276">
        <v>0</v>
      </c>
      <c r="O16" s="276">
        <v>0</v>
      </c>
      <c r="P16" s="277">
        <v>0</v>
      </c>
      <c r="Q16" s="277">
        <v>0</v>
      </c>
      <c r="R16" s="277">
        <v>0</v>
      </c>
      <c r="S16" s="277">
        <v>0</v>
      </c>
      <c r="T16" s="277">
        <v>0</v>
      </c>
      <c r="U16" s="277">
        <v>0</v>
      </c>
      <c r="V16" s="277">
        <v>0</v>
      </c>
      <c r="W16" s="277">
        <v>0</v>
      </c>
      <c r="X16" s="277">
        <v>0</v>
      </c>
      <c r="Y16" s="277">
        <v>0</v>
      </c>
      <c r="Z16" s="277">
        <v>0</v>
      </c>
      <c r="AA16" s="278">
        <v>0</v>
      </c>
      <c r="AB16" s="278">
        <v>0</v>
      </c>
      <c r="AC16" s="278">
        <v>0</v>
      </c>
      <c r="AD16" s="279">
        <v>0</v>
      </c>
      <c r="AE16" s="279">
        <v>0</v>
      </c>
      <c r="AF16" s="280">
        <v>5</v>
      </c>
      <c r="AG16" s="274"/>
    </row>
    <row r="17" spans="1:33" s="23" customFormat="1" ht="18" customHeight="1" x14ac:dyDescent="0.2">
      <c r="A17" s="291" t="s">
        <v>409</v>
      </c>
      <c r="B17" s="275">
        <v>0</v>
      </c>
      <c r="C17" s="275">
        <v>0</v>
      </c>
      <c r="D17" s="275">
        <v>0</v>
      </c>
      <c r="E17" s="279">
        <v>0</v>
      </c>
      <c r="F17" s="279">
        <v>0</v>
      </c>
      <c r="G17" s="276">
        <v>0</v>
      </c>
      <c r="H17" s="276">
        <v>0</v>
      </c>
      <c r="I17" s="276">
        <v>0</v>
      </c>
      <c r="J17" s="276">
        <v>0</v>
      </c>
      <c r="K17" s="276">
        <v>0</v>
      </c>
      <c r="L17" s="276">
        <v>0</v>
      </c>
      <c r="M17" s="276">
        <v>0</v>
      </c>
      <c r="N17" s="302">
        <v>0</v>
      </c>
      <c r="O17" s="276">
        <v>0</v>
      </c>
      <c r="P17" s="277">
        <v>0</v>
      </c>
      <c r="Q17" s="277">
        <v>0</v>
      </c>
      <c r="R17" s="277">
        <v>0</v>
      </c>
      <c r="S17" s="277">
        <v>0</v>
      </c>
      <c r="T17" s="277">
        <v>0</v>
      </c>
      <c r="U17" s="277">
        <v>0</v>
      </c>
      <c r="V17" s="277">
        <v>0</v>
      </c>
      <c r="W17" s="277">
        <v>0</v>
      </c>
      <c r="X17" s="277">
        <v>0</v>
      </c>
      <c r="Y17" s="277">
        <v>0</v>
      </c>
      <c r="Z17" s="277">
        <v>0</v>
      </c>
      <c r="AA17" s="278">
        <v>0</v>
      </c>
      <c r="AB17" s="278">
        <v>0</v>
      </c>
      <c r="AC17" s="278">
        <v>0</v>
      </c>
      <c r="AD17" s="279">
        <v>0</v>
      </c>
      <c r="AE17" s="279">
        <v>0</v>
      </c>
      <c r="AF17" s="280">
        <v>0</v>
      </c>
      <c r="AG17" s="274"/>
    </row>
    <row r="18" spans="1:33" s="23" customFormat="1" ht="18" customHeight="1" x14ac:dyDescent="0.2">
      <c r="A18" s="291" t="s">
        <v>410</v>
      </c>
      <c r="B18" s="275">
        <v>0</v>
      </c>
      <c r="C18" s="275">
        <v>0</v>
      </c>
      <c r="D18" s="275">
        <v>0</v>
      </c>
      <c r="E18" s="279">
        <v>0</v>
      </c>
      <c r="F18" s="279">
        <v>0</v>
      </c>
      <c r="G18" s="276">
        <v>0</v>
      </c>
      <c r="H18" s="276">
        <v>0</v>
      </c>
      <c r="I18" s="276">
        <v>0</v>
      </c>
      <c r="J18" s="276">
        <v>0</v>
      </c>
      <c r="K18" s="276">
        <v>0</v>
      </c>
      <c r="L18" s="276">
        <v>0</v>
      </c>
      <c r="M18" s="276">
        <v>0</v>
      </c>
      <c r="N18" s="276">
        <v>0</v>
      </c>
      <c r="O18" s="302">
        <v>0</v>
      </c>
      <c r="P18" s="277">
        <v>1</v>
      </c>
      <c r="Q18" s="277">
        <v>2</v>
      </c>
      <c r="R18" s="277">
        <v>0</v>
      </c>
      <c r="S18" s="277">
        <v>0</v>
      </c>
      <c r="T18" s="277">
        <v>0</v>
      </c>
      <c r="U18" s="277">
        <v>15</v>
      </c>
      <c r="V18" s="277">
        <v>1</v>
      </c>
      <c r="W18" s="277">
        <v>0</v>
      </c>
      <c r="X18" s="277">
        <v>0</v>
      </c>
      <c r="Y18" s="277">
        <v>0</v>
      </c>
      <c r="Z18" s="277">
        <v>1</v>
      </c>
      <c r="AA18" s="278">
        <v>0</v>
      </c>
      <c r="AB18" s="278">
        <v>7</v>
      </c>
      <c r="AC18" s="278">
        <v>3</v>
      </c>
      <c r="AD18" s="279">
        <v>7</v>
      </c>
      <c r="AE18" s="279">
        <v>0</v>
      </c>
      <c r="AF18" s="280">
        <v>37</v>
      </c>
      <c r="AG18" s="274"/>
    </row>
    <row r="19" spans="1:33" s="23" customFormat="1" ht="18" customHeight="1" x14ac:dyDescent="0.2">
      <c r="A19" s="291" t="s">
        <v>411</v>
      </c>
      <c r="B19" s="275">
        <v>4</v>
      </c>
      <c r="C19" s="275">
        <v>1</v>
      </c>
      <c r="D19" s="275">
        <v>0</v>
      </c>
      <c r="E19" s="279">
        <v>0</v>
      </c>
      <c r="F19" s="279">
        <v>0</v>
      </c>
      <c r="G19" s="276">
        <v>0</v>
      </c>
      <c r="H19" s="276">
        <v>0</v>
      </c>
      <c r="I19" s="276">
        <v>0</v>
      </c>
      <c r="J19" s="276">
        <v>1</v>
      </c>
      <c r="K19" s="276">
        <v>1</v>
      </c>
      <c r="L19" s="276">
        <v>0</v>
      </c>
      <c r="M19" s="276">
        <v>0</v>
      </c>
      <c r="N19" s="276">
        <v>0</v>
      </c>
      <c r="O19" s="276">
        <v>3</v>
      </c>
      <c r="P19" s="302">
        <v>33</v>
      </c>
      <c r="Q19" s="277">
        <v>128</v>
      </c>
      <c r="R19" s="277">
        <v>4</v>
      </c>
      <c r="S19" s="277">
        <v>3</v>
      </c>
      <c r="T19" s="277">
        <v>7</v>
      </c>
      <c r="U19" s="277">
        <v>189</v>
      </c>
      <c r="V19" s="277">
        <v>9</v>
      </c>
      <c r="W19" s="277">
        <v>0</v>
      </c>
      <c r="X19" s="277">
        <v>0</v>
      </c>
      <c r="Y19" s="277">
        <v>17</v>
      </c>
      <c r="Z19" s="277">
        <v>11</v>
      </c>
      <c r="AA19" s="278">
        <v>0</v>
      </c>
      <c r="AB19" s="278">
        <v>121</v>
      </c>
      <c r="AC19" s="278">
        <v>4</v>
      </c>
      <c r="AD19" s="279">
        <v>82</v>
      </c>
      <c r="AE19" s="279">
        <v>27</v>
      </c>
      <c r="AF19" s="280">
        <v>645</v>
      </c>
      <c r="AG19" s="274"/>
    </row>
    <row r="20" spans="1:33" s="23" customFormat="1" ht="18" customHeight="1" x14ac:dyDescent="0.2">
      <c r="A20" s="291" t="s">
        <v>412</v>
      </c>
      <c r="B20" s="275">
        <v>61</v>
      </c>
      <c r="C20" s="275">
        <v>3</v>
      </c>
      <c r="D20" s="275">
        <v>0</v>
      </c>
      <c r="E20" s="279">
        <v>0</v>
      </c>
      <c r="F20" s="279">
        <v>0</v>
      </c>
      <c r="G20" s="276">
        <v>0</v>
      </c>
      <c r="H20" s="276">
        <v>0</v>
      </c>
      <c r="I20" s="276">
        <v>1</v>
      </c>
      <c r="J20" s="276">
        <v>1</v>
      </c>
      <c r="K20" s="276">
        <v>1</v>
      </c>
      <c r="L20" s="276">
        <v>1</v>
      </c>
      <c r="M20" s="276">
        <v>0</v>
      </c>
      <c r="N20" s="276">
        <v>0</v>
      </c>
      <c r="O20" s="276">
        <v>1</v>
      </c>
      <c r="P20" s="277">
        <v>81</v>
      </c>
      <c r="Q20" s="302">
        <v>973</v>
      </c>
      <c r="R20" s="277">
        <v>398</v>
      </c>
      <c r="S20" s="277">
        <v>140</v>
      </c>
      <c r="T20" s="277">
        <v>211</v>
      </c>
      <c r="U20" s="277">
        <v>209</v>
      </c>
      <c r="V20" s="277">
        <v>14</v>
      </c>
      <c r="W20" s="277">
        <v>16</v>
      </c>
      <c r="X20" s="277">
        <v>2</v>
      </c>
      <c r="Y20" s="277">
        <v>66</v>
      </c>
      <c r="Z20" s="277">
        <v>33</v>
      </c>
      <c r="AA20" s="278">
        <v>0</v>
      </c>
      <c r="AB20" s="278">
        <v>426</v>
      </c>
      <c r="AC20" s="278">
        <v>15</v>
      </c>
      <c r="AD20" s="279">
        <v>28</v>
      </c>
      <c r="AE20" s="279">
        <v>1</v>
      </c>
      <c r="AF20" s="280">
        <v>2682</v>
      </c>
      <c r="AG20" s="274"/>
    </row>
    <row r="21" spans="1:33" s="23" customFormat="1" ht="30" customHeight="1" x14ac:dyDescent="0.2">
      <c r="A21" s="291" t="s">
        <v>413</v>
      </c>
      <c r="B21" s="275">
        <v>3</v>
      </c>
      <c r="C21" s="275">
        <v>1</v>
      </c>
      <c r="D21" s="275">
        <v>0</v>
      </c>
      <c r="E21" s="279">
        <v>0</v>
      </c>
      <c r="F21" s="279">
        <v>0</v>
      </c>
      <c r="G21" s="276">
        <v>0</v>
      </c>
      <c r="H21" s="276">
        <v>0</v>
      </c>
      <c r="I21" s="276">
        <v>0</v>
      </c>
      <c r="J21" s="276">
        <v>0</v>
      </c>
      <c r="K21" s="276">
        <v>0</v>
      </c>
      <c r="L21" s="276">
        <v>0</v>
      </c>
      <c r="M21" s="276">
        <v>0</v>
      </c>
      <c r="N21" s="276">
        <v>0</v>
      </c>
      <c r="O21" s="276">
        <v>0</v>
      </c>
      <c r="P21" s="277">
        <v>1</v>
      </c>
      <c r="Q21" s="277">
        <v>19</v>
      </c>
      <c r="R21" s="302">
        <v>170</v>
      </c>
      <c r="S21" s="277">
        <v>7</v>
      </c>
      <c r="T21" s="277">
        <v>14</v>
      </c>
      <c r="U21" s="277">
        <v>5</v>
      </c>
      <c r="V21" s="277">
        <v>0</v>
      </c>
      <c r="W21" s="277">
        <v>1</v>
      </c>
      <c r="X21" s="277">
        <v>0</v>
      </c>
      <c r="Y21" s="277">
        <v>5</v>
      </c>
      <c r="Z21" s="277">
        <v>11</v>
      </c>
      <c r="AA21" s="278">
        <v>0</v>
      </c>
      <c r="AB21" s="278">
        <v>2</v>
      </c>
      <c r="AC21" s="278">
        <v>0</v>
      </c>
      <c r="AD21" s="279">
        <v>0</v>
      </c>
      <c r="AE21" s="279">
        <v>3</v>
      </c>
      <c r="AF21" s="280">
        <v>242</v>
      </c>
      <c r="AG21" s="274"/>
    </row>
    <row r="22" spans="1:33" s="23" customFormat="1" ht="30" customHeight="1" x14ac:dyDescent="0.2">
      <c r="A22" s="291" t="s">
        <v>145</v>
      </c>
      <c r="B22" s="275">
        <v>4</v>
      </c>
      <c r="C22" s="275">
        <v>0</v>
      </c>
      <c r="D22" s="275">
        <v>3</v>
      </c>
      <c r="E22" s="279">
        <v>0</v>
      </c>
      <c r="F22" s="279">
        <v>0</v>
      </c>
      <c r="G22" s="276">
        <v>0</v>
      </c>
      <c r="H22" s="276">
        <v>0</v>
      </c>
      <c r="I22" s="276">
        <v>0</v>
      </c>
      <c r="J22" s="276">
        <v>0</v>
      </c>
      <c r="K22" s="276">
        <v>0</v>
      </c>
      <c r="L22" s="276">
        <v>0</v>
      </c>
      <c r="M22" s="276">
        <v>0</v>
      </c>
      <c r="N22" s="276">
        <v>0</v>
      </c>
      <c r="O22" s="276">
        <v>1</v>
      </c>
      <c r="P22" s="277">
        <v>26</v>
      </c>
      <c r="Q22" s="277">
        <v>44</v>
      </c>
      <c r="R22" s="277">
        <v>13</v>
      </c>
      <c r="S22" s="302">
        <v>99</v>
      </c>
      <c r="T22" s="277">
        <v>86</v>
      </c>
      <c r="U22" s="277">
        <v>7</v>
      </c>
      <c r="V22" s="277">
        <v>2</v>
      </c>
      <c r="W22" s="277">
        <v>0</v>
      </c>
      <c r="X22" s="277">
        <v>1</v>
      </c>
      <c r="Y22" s="277">
        <v>15</v>
      </c>
      <c r="Z22" s="277">
        <v>5</v>
      </c>
      <c r="AA22" s="278">
        <v>0</v>
      </c>
      <c r="AB22" s="278">
        <v>4</v>
      </c>
      <c r="AC22" s="278">
        <v>0</v>
      </c>
      <c r="AD22" s="279">
        <v>1</v>
      </c>
      <c r="AE22" s="279">
        <v>0</v>
      </c>
      <c r="AF22" s="280">
        <v>311</v>
      </c>
      <c r="AG22" s="274"/>
    </row>
    <row r="23" spans="1:33" s="23" customFormat="1" ht="30" customHeight="1" x14ac:dyDescent="0.2">
      <c r="A23" s="291" t="s">
        <v>414</v>
      </c>
      <c r="B23" s="275">
        <v>6</v>
      </c>
      <c r="C23" s="275">
        <v>1</v>
      </c>
      <c r="D23" s="275">
        <v>0</v>
      </c>
      <c r="E23" s="279">
        <v>0</v>
      </c>
      <c r="F23" s="279">
        <v>0</v>
      </c>
      <c r="G23" s="276">
        <v>0</v>
      </c>
      <c r="H23" s="276">
        <v>0</v>
      </c>
      <c r="I23" s="276">
        <v>0</v>
      </c>
      <c r="J23" s="276">
        <v>0</v>
      </c>
      <c r="K23" s="276">
        <v>0</v>
      </c>
      <c r="L23" s="276">
        <v>0</v>
      </c>
      <c r="M23" s="276">
        <v>0</v>
      </c>
      <c r="N23" s="276">
        <v>0</v>
      </c>
      <c r="O23" s="276">
        <v>0</v>
      </c>
      <c r="P23" s="277">
        <v>8</v>
      </c>
      <c r="Q23" s="277">
        <v>14</v>
      </c>
      <c r="R23" s="277">
        <v>2</v>
      </c>
      <c r="S23" s="277">
        <v>4</v>
      </c>
      <c r="T23" s="302">
        <v>60</v>
      </c>
      <c r="U23" s="277">
        <v>2</v>
      </c>
      <c r="V23" s="277">
        <v>0</v>
      </c>
      <c r="W23" s="277">
        <v>0</v>
      </c>
      <c r="X23" s="277">
        <v>1</v>
      </c>
      <c r="Y23" s="277">
        <v>2</v>
      </c>
      <c r="Z23" s="277">
        <v>4</v>
      </c>
      <c r="AA23" s="278">
        <v>0</v>
      </c>
      <c r="AB23" s="278">
        <v>5</v>
      </c>
      <c r="AC23" s="278">
        <v>0</v>
      </c>
      <c r="AD23" s="279">
        <v>0</v>
      </c>
      <c r="AE23" s="279">
        <v>0</v>
      </c>
      <c r="AF23" s="280">
        <v>109</v>
      </c>
      <c r="AG23" s="274"/>
    </row>
    <row r="24" spans="1:33" s="23" customFormat="1" ht="18" customHeight="1" x14ac:dyDescent="0.2">
      <c r="A24" s="291" t="s">
        <v>415</v>
      </c>
      <c r="B24" s="275">
        <v>10</v>
      </c>
      <c r="C24" s="275">
        <v>3</v>
      </c>
      <c r="D24" s="275">
        <v>0</v>
      </c>
      <c r="E24" s="279">
        <v>0</v>
      </c>
      <c r="F24" s="279">
        <v>0</v>
      </c>
      <c r="G24" s="276">
        <v>0</v>
      </c>
      <c r="H24" s="276">
        <v>0</v>
      </c>
      <c r="I24" s="276">
        <v>0</v>
      </c>
      <c r="J24" s="276">
        <v>0</v>
      </c>
      <c r="K24" s="276">
        <v>0</v>
      </c>
      <c r="L24" s="276">
        <v>0</v>
      </c>
      <c r="M24" s="276">
        <v>0</v>
      </c>
      <c r="N24" s="276">
        <v>0</v>
      </c>
      <c r="O24" s="276">
        <v>3</v>
      </c>
      <c r="P24" s="277">
        <v>7</v>
      </c>
      <c r="Q24" s="277">
        <v>57</v>
      </c>
      <c r="R24" s="277">
        <v>102</v>
      </c>
      <c r="S24" s="277">
        <v>11</v>
      </c>
      <c r="T24" s="277">
        <v>8</v>
      </c>
      <c r="U24" s="302">
        <v>147</v>
      </c>
      <c r="V24" s="277">
        <v>16</v>
      </c>
      <c r="W24" s="277">
        <v>1</v>
      </c>
      <c r="X24" s="277">
        <v>0</v>
      </c>
      <c r="Y24" s="277">
        <v>9</v>
      </c>
      <c r="Z24" s="277">
        <v>12</v>
      </c>
      <c r="AA24" s="278">
        <v>1</v>
      </c>
      <c r="AB24" s="278">
        <v>216</v>
      </c>
      <c r="AC24" s="278">
        <v>22</v>
      </c>
      <c r="AD24" s="279">
        <v>4</v>
      </c>
      <c r="AE24" s="279">
        <v>2</v>
      </c>
      <c r="AF24" s="280">
        <v>631</v>
      </c>
      <c r="AG24" s="274"/>
    </row>
    <row r="25" spans="1:33" s="23" customFormat="1" ht="30" customHeight="1" x14ac:dyDescent="0.2">
      <c r="A25" s="291" t="s">
        <v>416</v>
      </c>
      <c r="B25" s="275">
        <v>1</v>
      </c>
      <c r="C25" s="275">
        <v>0</v>
      </c>
      <c r="D25" s="275">
        <v>0</v>
      </c>
      <c r="E25" s="279">
        <v>0</v>
      </c>
      <c r="F25" s="279">
        <v>0</v>
      </c>
      <c r="G25" s="276">
        <v>0</v>
      </c>
      <c r="H25" s="276">
        <v>0</v>
      </c>
      <c r="I25" s="276">
        <v>0</v>
      </c>
      <c r="J25" s="276">
        <v>0</v>
      </c>
      <c r="K25" s="276">
        <v>0</v>
      </c>
      <c r="L25" s="276">
        <v>0</v>
      </c>
      <c r="M25" s="276">
        <v>0</v>
      </c>
      <c r="N25" s="276">
        <v>0</v>
      </c>
      <c r="O25" s="276">
        <v>0</v>
      </c>
      <c r="P25" s="277">
        <v>0</v>
      </c>
      <c r="Q25" s="277">
        <v>0</v>
      </c>
      <c r="R25" s="277">
        <v>0</v>
      </c>
      <c r="S25" s="277">
        <v>0</v>
      </c>
      <c r="T25" s="277">
        <v>0</v>
      </c>
      <c r="U25" s="277">
        <v>1</v>
      </c>
      <c r="V25" s="302">
        <v>1</v>
      </c>
      <c r="W25" s="277">
        <v>0</v>
      </c>
      <c r="X25" s="277">
        <v>0</v>
      </c>
      <c r="Y25" s="277">
        <v>0</v>
      </c>
      <c r="Z25" s="277">
        <v>0</v>
      </c>
      <c r="AA25" s="278">
        <v>0</v>
      </c>
      <c r="AB25" s="278">
        <v>6</v>
      </c>
      <c r="AC25" s="278">
        <v>0</v>
      </c>
      <c r="AD25" s="279">
        <v>1</v>
      </c>
      <c r="AE25" s="279">
        <v>0</v>
      </c>
      <c r="AF25" s="280">
        <v>10</v>
      </c>
      <c r="AG25" s="274"/>
    </row>
    <row r="26" spans="1:33" s="23" customFormat="1" ht="30" customHeight="1" x14ac:dyDescent="0.2">
      <c r="A26" s="293" t="s">
        <v>80</v>
      </c>
      <c r="B26" s="275">
        <v>22</v>
      </c>
      <c r="C26" s="275">
        <v>6</v>
      </c>
      <c r="D26" s="275">
        <v>1</v>
      </c>
      <c r="E26" s="279">
        <v>2</v>
      </c>
      <c r="F26" s="279">
        <v>3</v>
      </c>
      <c r="G26" s="276">
        <v>9</v>
      </c>
      <c r="H26" s="276">
        <v>4</v>
      </c>
      <c r="I26" s="276">
        <v>1</v>
      </c>
      <c r="J26" s="276">
        <v>2</v>
      </c>
      <c r="K26" s="276">
        <v>0</v>
      </c>
      <c r="L26" s="276">
        <v>0</v>
      </c>
      <c r="M26" s="276">
        <v>1</v>
      </c>
      <c r="N26" s="276">
        <v>0</v>
      </c>
      <c r="O26" s="276">
        <v>3</v>
      </c>
      <c r="P26" s="277">
        <v>37</v>
      </c>
      <c r="Q26" s="277">
        <v>304</v>
      </c>
      <c r="R26" s="277">
        <v>113</v>
      </c>
      <c r="S26" s="277">
        <v>45</v>
      </c>
      <c r="T26" s="277">
        <v>66</v>
      </c>
      <c r="U26" s="277">
        <v>20</v>
      </c>
      <c r="V26" s="277">
        <v>7</v>
      </c>
      <c r="W26" s="277">
        <v>1</v>
      </c>
      <c r="X26" s="277">
        <v>0</v>
      </c>
      <c r="Y26" s="277">
        <v>2</v>
      </c>
      <c r="Z26" s="277">
        <v>15</v>
      </c>
      <c r="AA26" s="278">
        <v>1</v>
      </c>
      <c r="AB26" s="278">
        <v>59</v>
      </c>
      <c r="AC26" s="278">
        <v>7</v>
      </c>
      <c r="AD26" s="279">
        <v>47</v>
      </c>
      <c r="AE26" s="279">
        <v>1</v>
      </c>
      <c r="AF26" s="280">
        <v>779</v>
      </c>
      <c r="AG26" s="274"/>
    </row>
    <row r="27" spans="1:33" s="23" customFormat="1" ht="30" customHeight="1" x14ac:dyDescent="0.2">
      <c r="A27" s="291" t="s">
        <v>417</v>
      </c>
      <c r="B27" s="275">
        <v>0</v>
      </c>
      <c r="C27" s="275">
        <v>0</v>
      </c>
      <c r="D27" s="275">
        <v>0</v>
      </c>
      <c r="E27" s="279">
        <v>0</v>
      </c>
      <c r="F27" s="279">
        <v>0</v>
      </c>
      <c r="G27" s="276">
        <v>0</v>
      </c>
      <c r="H27" s="276">
        <v>0</v>
      </c>
      <c r="I27" s="276">
        <v>0</v>
      </c>
      <c r="J27" s="276">
        <v>0</v>
      </c>
      <c r="K27" s="276">
        <v>0</v>
      </c>
      <c r="L27" s="276">
        <v>0</v>
      </c>
      <c r="M27" s="276">
        <v>0</v>
      </c>
      <c r="N27" s="276">
        <v>0</v>
      </c>
      <c r="O27" s="276">
        <v>0</v>
      </c>
      <c r="P27" s="277">
        <v>0</v>
      </c>
      <c r="Q27" s="277">
        <v>1</v>
      </c>
      <c r="R27" s="277">
        <v>0</v>
      </c>
      <c r="S27" s="277">
        <v>0</v>
      </c>
      <c r="T27" s="277">
        <v>0</v>
      </c>
      <c r="U27" s="277">
        <v>1</v>
      </c>
      <c r="V27" s="277">
        <v>1</v>
      </c>
      <c r="W27" s="302">
        <v>0</v>
      </c>
      <c r="X27" s="277">
        <v>0</v>
      </c>
      <c r="Y27" s="277">
        <v>0</v>
      </c>
      <c r="Z27" s="277">
        <v>0</v>
      </c>
      <c r="AA27" s="278">
        <v>0</v>
      </c>
      <c r="AB27" s="278">
        <v>1</v>
      </c>
      <c r="AC27" s="278">
        <v>0</v>
      </c>
      <c r="AD27" s="279">
        <v>2</v>
      </c>
      <c r="AE27" s="279">
        <v>0</v>
      </c>
      <c r="AF27" s="280">
        <v>6</v>
      </c>
      <c r="AG27" s="274"/>
    </row>
    <row r="28" spans="1:33" s="23" customFormat="1" ht="18" customHeight="1" x14ac:dyDescent="0.2">
      <c r="A28" s="291" t="s">
        <v>418</v>
      </c>
      <c r="B28" s="275">
        <v>0</v>
      </c>
      <c r="C28" s="275">
        <v>0</v>
      </c>
      <c r="D28" s="275">
        <v>0</v>
      </c>
      <c r="E28" s="279">
        <v>0</v>
      </c>
      <c r="F28" s="279">
        <v>1</v>
      </c>
      <c r="G28" s="276">
        <v>0</v>
      </c>
      <c r="H28" s="276">
        <v>0</v>
      </c>
      <c r="I28" s="276">
        <v>0</v>
      </c>
      <c r="J28" s="276">
        <v>0</v>
      </c>
      <c r="K28" s="276">
        <v>0</v>
      </c>
      <c r="L28" s="276">
        <v>0</v>
      </c>
      <c r="M28" s="276">
        <v>0</v>
      </c>
      <c r="N28" s="276">
        <v>0</v>
      </c>
      <c r="O28" s="276">
        <v>0</v>
      </c>
      <c r="P28" s="277">
        <v>0</v>
      </c>
      <c r="Q28" s="277">
        <v>0</v>
      </c>
      <c r="R28" s="277">
        <v>0</v>
      </c>
      <c r="S28" s="277">
        <v>0</v>
      </c>
      <c r="T28" s="277">
        <v>0</v>
      </c>
      <c r="U28" s="277">
        <v>0</v>
      </c>
      <c r="V28" s="277">
        <v>0</v>
      </c>
      <c r="W28" s="277">
        <v>0</v>
      </c>
      <c r="X28" s="302">
        <v>0</v>
      </c>
      <c r="Y28" s="277">
        <v>0</v>
      </c>
      <c r="Z28" s="277">
        <v>0</v>
      </c>
      <c r="AA28" s="278">
        <v>0</v>
      </c>
      <c r="AB28" s="278">
        <v>1</v>
      </c>
      <c r="AC28" s="278">
        <v>0</v>
      </c>
      <c r="AD28" s="279">
        <v>0</v>
      </c>
      <c r="AE28" s="279">
        <v>0</v>
      </c>
      <c r="AF28" s="280">
        <v>2</v>
      </c>
      <c r="AG28" s="274"/>
    </row>
    <row r="29" spans="1:33" s="23" customFormat="1" ht="18" customHeight="1" x14ac:dyDescent="0.2">
      <c r="A29" s="291" t="s">
        <v>419</v>
      </c>
      <c r="B29" s="275">
        <v>1</v>
      </c>
      <c r="C29" s="275">
        <v>0</v>
      </c>
      <c r="D29" s="275">
        <v>0</v>
      </c>
      <c r="E29" s="279">
        <v>0</v>
      </c>
      <c r="F29" s="279">
        <v>0</v>
      </c>
      <c r="G29" s="276">
        <v>1</v>
      </c>
      <c r="H29" s="276">
        <v>0</v>
      </c>
      <c r="I29" s="276">
        <v>0</v>
      </c>
      <c r="J29" s="276">
        <v>0</v>
      </c>
      <c r="K29" s="276">
        <v>0</v>
      </c>
      <c r="L29" s="276">
        <v>0</v>
      </c>
      <c r="M29" s="276">
        <v>0</v>
      </c>
      <c r="N29" s="276">
        <v>0</v>
      </c>
      <c r="O29" s="276">
        <v>0</v>
      </c>
      <c r="P29" s="277">
        <v>2</v>
      </c>
      <c r="Q29" s="277">
        <v>4</v>
      </c>
      <c r="R29" s="277">
        <v>2</v>
      </c>
      <c r="S29" s="277">
        <v>2</v>
      </c>
      <c r="T29" s="277">
        <v>5</v>
      </c>
      <c r="U29" s="277">
        <v>2</v>
      </c>
      <c r="V29" s="277">
        <v>0</v>
      </c>
      <c r="W29" s="277">
        <v>0</v>
      </c>
      <c r="X29" s="277">
        <v>1</v>
      </c>
      <c r="Y29" s="302">
        <v>44</v>
      </c>
      <c r="Z29" s="277">
        <v>2</v>
      </c>
      <c r="AA29" s="278">
        <v>0</v>
      </c>
      <c r="AB29" s="278">
        <v>19</v>
      </c>
      <c r="AC29" s="278">
        <v>6</v>
      </c>
      <c r="AD29" s="279">
        <v>4</v>
      </c>
      <c r="AE29" s="279">
        <v>2</v>
      </c>
      <c r="AF29" s="280">
        <v>97</v>
      </c>
      <c r="AG29" s="274"/>
    </row>
    <row r="30" spans="1:33" s="23" customFormat="1" ht="18" customHeight="1" x14ac:dyDescent="0.2">
      <c r="A30" s="291" t="s">
        <v>420</v>
      </c>
      <c r="B30" s="275">
        <v>8</v>
      </c>
      <c r="C30" s="275">
        <v>1</v>
      </c>
      <c r="D30" s="275">
        <v>0</v>
      </c>
      <c r="E30" s="279">
        <v>3</v>
      </c>
      <c r="F30" s="279">
        <v>1</v>
      </c>
      <c r="G30" s="276">
        <v>0</v>
      </c>
      <c r="H30" s="276">
        <v>4</v>
      </c>
      <c r="I30" s="276">
        <v>0</v>
      </c>
      <c r="J30" s="276">
        <v>1</v>
      </c>
      <c r="K30" s="276">
        <v>0</v>
      </c>
      <c r="L30" s="276">
        <v>1</v>
      </c>
      <c r="M30" s="276">
        <v>0</v>
      </c>
      <c r="N30" s="276">
        <v>0</v>
      </c>
      <c r="O30" s="276">
        <v>0</v>
      </c>
      <c r="P30" s="277">
        <v>11</v>
      </c>
      <c r="Q30" s="277">
        <v>43</v>
      </c>
      <c r="R30" s="277">
        <v>23</v>
      </c>
      <c r="S30" s="277">
        <v>4</v>
      </c>
      <c r="T30" s="277">
        <v>17</v>
      </c>
      <c r="U30" s="277">
        <v>15</v>
      </c>
      <c r="V30" s="277">
        <v>2</v>
      </c>
      <c r="W30" s="277">
        <v>0</v>
      </c>
      <c r="X30" s="277">
        <v>0</v>
      </c>
      <c r="Y30" s="277">
        <v>4</v>
      </c>
      <c r="Z30" s="302">
        <v>28</v>
      </c>
      <c r="AA30" s="278">
        <v>0</v>
      </c>
      <c r="AB30" s="278">
        <v>32</v>
      </c>
      <c r="AC30" s="278">
        <v>6</v>
      </c>
      <c r="AD30" s="279">
        <v>10</v>
      </c>
      <c r="AE30" s="279">
        <v>1</v>
      </c>
      <c r="AF30" s="280">
        <v>215</v>
      </c>
      <c r="AG30" s="274"/>
    </row>
    <row r="31" spans="1:33" s="23" customFormat="1" ht="30" customHeight="1" x14ac:dyDescent="0.2">
      <c r="A31" s="291" t="s">
        <v>421</v>
      </c>
      <c r="B31" s="275">
        <v>0</v>
      </c>
      <c r="C31" s="275">
        <v>0</v>
      </c>
      <c r="D31" s="275">
        <v>0</v>
      </c>
      <c r="E31" s="279">
        <v>0</v>
      </c>
      <c r="F31" s="279">
        <v>0</v>
      </c>
      <c r="G31" s="276">
        <v>0</v>
      </c>
      <c r="H31" s="276">
        <v>0</v>
      </c>
      <c r="I31" s="276">
        <v>0</v>
      </c>
      <c r="J31" s="276">
        <v>0</v>
      </c>
      <c r="K31" s="276">
        <v>0</v>
      </c>
      <c r="L31" s="276">
        <v>0</v>
      </c>
      <c r="M31" s="276">
        <v>0</v>
      </c>
      <c r="N31" s="276">
        <v>0</v>
      </c>
      <c r="O31" s="276">
        <v>0</v>
      </c>
      <c r="P31" s="277">
        <v>0</v>
      </c>
      <c r="Q31" s="277">
        <v>0</v>
      </c>
      <c r="R31" s="277">
        <v>1</v>
      </c>
      <c r="S31" s="277">
        <v>0</v>
      </c>
      <c r="T31" s="277">
        <v>0</v>
      </c>
      <c r="U31" s="277">
        <v>0</v>
      </c>
      <c r="V31" s="277">
        <v>0</v>
      </c>
      <c r="W31" s="277">
        <v>0</v>
      </c>
      <c r="X31" s="277">
        <v>0</v>
      </c>
      <c r="Y31" s="277">
        <v>0</v>
      </c>
      <c r="Z31" s="277">
        <v>0</v>
      </c>
      <c r="AA31" s="302">
        <v>0</v>
      </c>
      <c r="AB31" s="278">
        <v>3</v>
      </c>
      <c r="AC31" s="278">
        <v>0</v>
      </c>
      <c r="AD31" s="279">
        <v>0</v>
      </c>
      <c r="AE31" s="279">
        <v>0</v>
      </c>
      <c r="AF31" s="280">
        <v>4</v>
      </c>
      <c r="AG31" s="274"/>
    </row>
    <row r="32" spans="1:33" s="23" customFormat="1" ht="18" customHeight="1" x14ac:dyDescent="0.2">
      <c r="A32" s="291" t="s">
        <v>86</v>
      </c>
      <c r="B32" s="275">
        <v>0</v>
      </c>
      <c r="C32" s="275">
        <v>0</v>
      </c>
      <c r="D32" s="275">
        <v>0</v>
      </c>
      <c r="E32" s="279">
        <v>0</v>
      </c>
      <c r="F32" s="279">
        <v>0</v>
      </c>
      <c r="G32" s="276">
        <v>0</v>
      </c>
      <c r="H32" s="276">
        <v>0</v>
      </c>
      <c r="I32" s="276">
        <v>0</v>
      </c>
      <c r="J32" s="276">
        <v>0</v>
      </c>
      <c r="K32" s="276">
        <v>0</v>
      </c>
      <c r="L32" s="276">
        <v>0</v>
      </c>
      <c r="M32" s="276">
        <v>0</v>
      </c>
      <c r="N32" s="276">
        <v>0</v>
      </c>
      <c r="O32" s="276">
        <v>0</v>
      </c>
      <c r="P32" s="277">
        <v>1</v>
      </c>
      <c r="Q32" s="277">
        <v>3</v>
      </c>
      <c r="R32" s="277">
        <v>8</v>
      </c>
      <c r="S32" s="277">
        <v>0</v>
      </c>
      <c r="T32" s="277">
        <v>0</v>
      </c>
      <c r="U32" s="277">
        <v>5</v>
      </c>
      <c r="V32" s="277">
        <v>2</v>
      </c>
      <c r="W32" s="277">
        <v>0</v>
      </c>
      <c r="X32" s="277">
        <v>0</v>
      </c>
      <c r="Y32" s="277">
        <v>5</v>
      </c>
      <c r="Z32" s="277">
        <v>3</v>
      </c>
      <c r="AA32" s="278">
        <v>0</v>
      </c>
      <c r="AB32" s="302">
        <v>57</v>
      </c>
      <c r="AC32" s="278">
        <v>14</v>
      </c>
      <c r="AD32" s="279">
        <v>0</v>
      </c>
      <c r="AE32" s="279">
        <v>2</v>
      </c>
      <c r="AF32" s="280">
        <v>100</v>
      </c>
      <c r="AG32" s="274"/>
    </row>
    <row r="33" spans="1:33" s="23" customFormat="1" ht="18" customHeight="1" x14ac:dyDescent="0.2">
      <c r="A33" s="291" t="s">
        <v>422</v>
      </c>
      <c r="B33" s="275">
        <v>1</v>
      </c>
      <c r="C33" s="275">
        <v>2</v>
      </c>
      <c r="D33" s="275">
        <v>0</v>
      </c>
      <c r="E33" s="279">
        <v>0</v>
      </c>
      <c r="F33" s="279">
        <v>0</v>
      </c>
      <c r="G33" s="276">
        <v>0</v>
      </c>
      <c r="H33" s="276">
        <v>0</v>
      </c>
      <c r="I33" s="276">
        <v>0</v>
      </c>
      <c r="J33" s="276">
        <v>0</v>
      </c>
      <c r="K33" s="276">
        <v>0</v>
      </c>
      <c r="L33" s="276">
        <v>0</v>
      </c>
      <c r="M33" s="276">
        <v>0</v>
      </c>
      <c r="N33" s="276">
        <v>0</v>
      </c>
      <c r="O33" s="276">
        <v>0</v>
      </c>
      <c r="P33" s="277">
        <v>1</v>
      </c>
      <c r="Q33" s="277">
        <v>0</v>
      </c>
      <c r="R33" s="277">
        <v>1</v>
      </c>
      <c r="S33" s="277">
        <v>0</v>
      </c>
      <c r="T33" s="277">
        <v>0</v>
      </c>
      <c r="U33" s="277">
        <v>1</v>
      </c>
      <c r="V33" s="277">
        <v>0</v>
      </c>
      <c r="W33" s="277">
        <v>0</v>
      </c>
      <c r="X33" s="277">
        <v>0</v>
      </c>
      <c r="Y33" s="277">
        <v>1</v>
      </c>
      <c r="Z33" s="277">
        <v>1</v>
      </c>
      <c r="AA33" s="278">
        <v>2</v>
      </c>
      <c r="AB33" s="278">
        <v>6</v>
      </c>
      <c r="AC33" s="302">
        <v>6</v>
      </c>
      <c r="AD33" s="279">
        <v>4</v>
      </c>
      <c r="AE33" s="279">
        <v>0</v>
      </c>
      <c r="AF33" s="280">
        <v>26</v>
      </c>
      <c r="AG33" s="274"/>
    </row>
    <row r="34" spans="1:33" s="23" customFormat="1" ht="18" customHeight="1" x14ac:dyDescent="0.2">
      <c r="A34" s="291" t="s">
        <v>423</v>
      </c>
      <c r="B34" s="275">
        <v>1</v>
      </c>
      <c r="C34" s="275">
        <v>0</v>
      </c>
      <c r="D34" s="275">
        <v>0</v>
      </c>
      <c r="E34" s="279">
        <v>0</v>
      </c>
      <c r="F34" s="279">
        <v>0</v>
      </c>
      <c r="G34" s="276">
        <v>0</v>
      </c>
      <c r="H34" s="276">
        <v>0</v>
      </c>
      <c r="I34" s="276">
        <v>0</v>
      </c>
      <c r="J34" s="276">
        <v>0</v>
      </c>
      <c r="K34" s="276">
        <v>0</v>
      </c>
      <c r="L34" s="276">
        <v>0</v>
      </c>
      <c r="M34" s="276">
        <v>0</v>
      </c>
      <c r="N34" s="276">
        <v>0</v>
      </c>
      <c r="O34" s="276">
        <v>3</v>
      </c>
      <c r="P34" s="277">
        <v>13</v>
      </c>
      <c r="Q34" s="277">
        <v>8</v>
      </c>
      <c r="R34" s="277">
        <v>0</v>
      </c>
      <c r="S34" s="277">
        <v>0</v>
      </c>
      <c r="T34" s="277">
        <v>1</v>
      </c>
      <c r="U34" s="277">
        <v>16</v>
      </c>
      <c r="V34" s="277">
        <v>2</v>
      </c>
      <c r="W34" s="277">
        <v>0</v>
      </c>
      <c r="X34" s="277">
        <v>0</v>
      </c>
      <c r="Y34" s="277">
        <v>3</v>
      </c>
      <c r="Z34" s="277">
        <v>0</v>
      </c>
      <c r="AA34" s="278">
        <v>0</v>
      </c>
      <c r="AB34" s="278">
        <v>52</v>
      </c>
      <c r="AC34" s="278">
        <v>5</v>
      </c>
      <c r="AD34" s="302">
        <v>13</v>
      </c>
      <c r="AE34" s="279">
        <v>2</v>
      </c>
      <c r="AF34" s="280">
        <v>119</v>
      </c>
      <c r="AG34" s="274"/>
    </row>
    <row r="35" spans="1:33" s="23" customFormat="1" ht="18" customHeight="1" x14ac:dyDescent="0.3">
      <c r="A35" s="291" t="s">
        <v>424</v>
      </c>
      <c r="B35" s="275">
        <v>8</v>
      </c>
      <c r="C35" s="275">
        <v>1</v>
      </c>
      <c r="D35" s="275">
        <v>0</v>
      </c>
      <c r="E35" s="279">
        <v>0</v>
      </c>
      <c r="F35" s="279">
        <v>1</v>
      </c>
      <c r="G35" s="276">
        <v>1</v>
      </c>
      <c r="H35" s="276">
        <v>0</v>
      </c>
      <c r="I35" s="276">
        <v>0</v>
      </c>
      <c r="J35" s="276">
        <v>0</v>
      </c>
      <c r="K35" s="276">
        <v>0</v>
      </c>
      <c r="L35" s="276">
        <v>0</v>
      </c>
      <c r="M35" s="276">
        <v>0</v>
      </c>
      <c r="N35" s="276">
        <v>0</v>
      </c>
      <c r="O35" s="276">
        <v>0</v>
      </c>
      <c r="P35" s="277">
        <v>1</v>
      </c>
      <c r="Q35" s="277">
        <v>4</v>
      </c>
      <c r="R35" s="277">
        <v>6</v>
      </c>
      <c r="S35" s="277">
        <v>6</v>
      </c>
      <c r="T35" s="277">
        <v>3</v>
      </c>
      <c r="U35" s="277">
        <v>6</v>
      </c>
      <c r="V35" s="277">
        <v>1</v>
      </c>
      <c r="W35" s="277">
        <v>0</v>
      </c>
      <c r="X35" s="277">
        <v>0</v>
      </c>
      <c r="Y35" s="277">
        <v>11</v>
      </c>
      <c r="Z35" s="277">
        <v>2</v>
      </c>
      <c r="AA35" s="278">
        <v>1</v>
      </c>
      <c r="AB35" s="278">
        <v>56</v>
      </c>
      <c r="AC35" s="278">
        <v>0</v>
      </c>
      <c r="AD35" s="279">
        <v>7</v>
      </c>
      <c r="AE35" s="302">
        <v>16</v>
      </c>
      <c r="AF35" s="280">
        <v>131</v>
      </c>
    </row>
    <row r="36" spans="1:33" s="23" customFormat="1" ht="19.95" customHeight="1" x14ac:dyDescent="0.3">
      <c r="A36" s="294" t="s">
        <v>4</v>
      </c>
      <c r="B36" s="281">
        <v>463</v>
      </c>
      <c r="C36" s="281">
        <v>29</v>
      </c>
      <c r="D36" s="281">
        <v>12</v>
      </c>
      <c r="E36" s="281">
        <v>188</v>
      </c>
      <c r="F36" s="281">
        <v>163</v>
      </c>
      <c r="G36" s="282">
        <v>418</v>
      </c>
      <c r="H36" s="282">
        <v>127</v>
      </c>
      <c r="I36" s="282">
        <v>216</v>
      </c>
      <c r="J36" s="282">
        <v>430</v>
      </c>
      <c r="K36" s="282">
        <v>71</v>
      </c>
      <c r="L36" s="282">
        <v>19</v>
      </c>
      <c r="M36" s="282">
        <v>2</v>
      </c>
      <c r="N36" s="282">
        <v>23</v>
      </c>
      <c r="O36" s="282">
        <v>33</v>
      </c>
      <c r="P36" s="297">
        <v>611</v>
      </c>
      <c r="Q36" s="297">
        <v>1864</v>
      </c>
      <c r="R36" s="297">
        <v>848</v>
      </c>
      <c r="S36" s="297">
        <v>354</v>
      </c>
      <c r="T36" s="297">
        <v>503</v>
      </c>
      <c r="U36" s="297">
        <v>697</v>
      </c>
      <c r="V36" s="297">
        <v>72</v>
      </c>
      <c r="W36" s="297">
        <v>127</v>
      </c>
      <c r="X36" s="297">
        <v>13</v>
      </c>
      <c r="Y36" s="297">
        <v>199</v>
      </c>
      <c r="Z36" s="297">
        <v>195</v>
      </c>
      <c r="AA36" s="283">
        <v>5</v>
      </c>
      <c r="AB36" s="283">
        <v>1088</v>
      </c>
      <c r="AC36" s="283">
        <v>92</v>
      </c>
      <c r="AD36" s="281">
        <v>447</v>
      </c>
      <c r="AE36" s="281">
        <v>68</v>
      </c>
      <c r="AF36" s="282">
        <v>9377</v>
      </c>
    </row>
    <row r="37" spans="1:33" s="295" customFormat="1" ht="15" customHeight="1" thickBot="1" x14ac:dyDescent="0.2">
      <c r="A37" s="351" t="s">
        <v>619</v>
      </c>
      <c r="B37" s="352"/>
      <c r="C37" s="352"/>
      <c r="D37" s="352"/>
      <c r="E37" s="352"/>
      <c r="F37" s="352"/>
      <c r="G37" s="352"/>
      <c r="H37" s="352"/>
      <c r="I37" s="352"/>
      <c r="J37" s="352"/>
      <c r="K37" s="352"/>
      <c r="L37" s="352"/>
      <c r="M37" s="352"/>
      <c r="N37" s="352"/>
      <c r="O37" s="352"/>
      <c r="P37" s="352"/>
      <c r="Q37" s="352"/>
      <c r="R37" s="352"/>
      <c r="S37" s="352"/>
      <c r="T37" s="352"/>
      <c r="U37" s="352"/>
      <c r="V37" s="352"/>
      <c r="W37" s="352"/>
      <c r="X37" s="352"/>
      <c r="Y37" s="352"/>
      <c r="Z37" s="352"/>
      <c r="AA37" s="352"/>
      <c r="AB37" s="352"/>
      <c r="AC37" s="352"/>
      <c r="AD37" s="352"/>
      <c r="AE37" s="352"/>
      <c r="AF37" s="352"/>
    </row>
    <row r="38" spans="1:33" s="848" customFormat="1" ht="10.95" customHeight="1" thickTop="1" thickBot="1" x14ac:dyDescent="0.35">
      <c r="A38" s="849" t="s">
        <v>621</v>
      </c>
      <c r="B38" s="850"/>
      <c r="C38" s="850"/>
      <c r="D38" s="850"/>
      <c r="E38" s="850"/>
      <c r="F38" s="850"/>
      <c r="G38" s="850"/>
      <c r="H38" s="850"/>
      <c r="I38" s="850"/>
      <c r="J38" s="851"/>
      <c r="K38" s="851"/>
      <c r="L38" s="851"/>
      <c r="M38" s="851"/>
      <c r="N38" s="851"/>
      <c r="O38" s="851"/>
      <c r="P38" s="851"/>
      <c r="Q38" s="851"/>
      <c r="R38" s="851"/>
      <c r="S38" s="851"/>
      <c r="T38" s="851"/>
      <c r="U38" s="851"/>
      <c r="V38" s="851"/>
      <c r="W38" s="851"/>
      <c r="X38" s="851"/>
      <c r="Y38" s="851"/>
      <c r="Z38" s="851"/>
      <c r="AA38" s="851"/>
      <c r="AB38" s="851"/>
      <c r="AC38" s="851"/>
      <c r="AD38" s="851"/>
      <c r="AE38" s="851"/>
      <c r="AF38" s="852"/>
      <c r="AG38" s="853"/>
    </row>
    <row r="39" spans="1:33" s="295" customFormat="1" ht="10.050000000000001" customHeight="1" thickTop="1" thickBot="1" x14ac:dyDescent="0.2">
      <c r="A39" s="353" t="s">
        <v>620</v>
      </c>
      <c r="B39" s="354"/>
      <c r="C39" s="354"/>
      <c r="D39" s="354"/>
      <c r="E39" s="354"/>
      <c r="F39" s="354"/>
      <c r="G39" s="354"/>
      <c r="H39" s="354"/>
      <c r="I39" s="354"/>
      <c r="J39" s="354"/>
      <c r="K39" s="354"/>
      <c r="L39" s="354"/>
      <c r="M39" s="354"/>
      <c r="N39" s="354"/>
      <c r="O39" s="354"/>
      <c r="P39" s="354"/>
      <c r="Q39" s="354"/>
      <c r="R39" s="354"/>
      <c r="S39" s="354"/>
      <c r="T39" s="354"/>
      <c r="U39" s="354"/>
      <c r="V39" s="354"/>
      <c r="W39" s="354"/>
      <c r="X39" s="354"/>
      <c r="Y39" s="354"/>
      <c r="Z39" s="354"/>
      <c r="AA39" s="354"/>
      <c r="AB39" s="354"/>
      <c r="AC39" s="354"/>
      <c r="AD39" s="354"/>
      <c r="AE39" s="354"/>
      <c r="AF39" s="354"/>
    </row>
    <row r="40" spans="1:33" ht="17.25" customHeight="1" thickTop="1" x14ac:dyDescent="0.3"/>
  </sheetData>
  <mergeCells count="4">
    <mergeCell ref="A1:AF1"/>
    <mergeCell ref="A37:AF37"/>
    <mergeCell ref="A39:AF39"/>
    <mergeCell ref="B2:AF2"/>
  </mergeCells>
  <printOptions horizontalCentered="1"/>
  <pageMargins left="0.19685039370078741" right="0.19685039370078741" top="0.31496062992125984" bottom="0.19685039370078741" header="0" footer="0"/>
  <pageSetup paperSize="9" scale="67" fitToHeight="0"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9"/>
  <sheetViews>
    <sheetView showGridLines="0" view="pageBreakPreview" topLeftCell="A4" zoomScaleNormal="100" zoomScaleSheetLayoutView="100" workbookViewId="0">
      <selection activeCell="P4" sqref="P4"/>
    </sheetView>
  </sheetViews>
  <sheetFormatPr defaultColWidth="9.109375" defaultRowHeight="33" customHeight="1" x14ac:dyDescent="0.3"/>
  <cols>
    <col min="1" max="1" width="38.6640625" style="162" customWidth="1"/>
    <col min="2" max="3" width="10.77734375" style="162" customWidth="1"/>
    <col min="4" max="4" width="11.33203125" style="162" customWidth="1"/>
    <col min="5" max="5" width="10.77734375" style="162" customWidth="1"/>
    <col min="6" max="6" width="10.109375" style="162" customWidth="1"/>
    <col min="7" max="7" width="10.77734375" style="162" customWidth="1"/>
    <col min="8" max="8" width="11.33203125" style="162" customWidth="1"/>
    <col min="9" max="9" width="10.109375" style="162" customWidth="1"/>
    <col min="10" max="11" width="10.77734375" style="162" customWidth="1"/>
    <col min="12" max="13" width="10.33203125" style="162" customWidth="1"/>
    <col min="14" max="14" width="7.77734375" style="162" customWidth="1"/>
    <col min="15" max="15" width="9.109375" style="162"/>
    <col min="16" max="16384" width="9.109375" style="30"/>
  </cols>
  <sheetData>
    <row r="1" spans="1:15" s="273" customFormat="1" ht="30" customHeight="1" x14ac:dyDescent="0.3">
      <c r="A1" s="452" t="s">
        <v>425</v>
      </c>
      <c r="B1" s="452"/>
      <c r="C1" s="452"/>
      <c r="D1" s="452"/>
      <c r="E1" s="452"/>
      <c r="F1" s="452"/>
      <c r="G1" s="452"/>
      <c r="H1" s="452"/>
      <c r="I1" s="452"/>
      <c r="J1" s="452"/>
      <c r="K1" s="452"/>
      <c r="L1" s="452"/>
      <c r="M1" s="452"/>
      <c r="N1" s="452"/>
    </row>
    <row r="2" spans="1:15" ht="26.25" customHeight="1" x14ac:dyDescent="0.3">
      <c r="A2" s="856" t="s">
        <v>272</v>
      </c>
      <c r="B2" s="831"/>
      <c r="C2" s="831"/>
      <c r="D2" s="831"/>
      <c r="E2" s="831"/>
      <c r="F2" s="831"/>
      <c r="G2" s="831"/>
      <c r="H2" s="831"/>
      <c r="I2" s="831"/>
      <c r="J2" s="831"/>
      <c r="K2" s="831"/>
      <c r="L2" s="831"/>
      <c r="M2" s="831"/>
      <c r="N2" s="832"/>
    </row>
    <row r="3" spans="1:15" ht="100.5" customHeight="1" x14ac:dyDescent="0.3">
      <c r="A3" s="791" t="s">
        <v>273</v>
      </c>
      <c r="B3" s="657" t="s">
        <v>121</v>
      </c>
      <c r="C3" s="657" t="s">
        <v>216</v>
      </c>
      <c r="D3" s="657" t="s">
        <v>217</v>
      </c>
      <c r="E3" s="657" t="s">
        <v>42</v>
      </c>
      <c r="F3" s="657" t="s">
        <v>43</v>
      </c>
      <c r="G3" s="657" t="s">
        <v>647</v>
      </c>
      <c r="H3" s="657" t="s">
        <v>218</v>
      </c>
      <c r="I3" s="657" t="s">
        <v>47</v>
      </c>
      <c r="J3" s="657" t="s">
        <v>646</v>
      </c>
      <c r="K3" s="657" t="s">
        <v>645</v>
      </c>
      <c r="L3" s="657" t="s">
        <v>45</v>
      </c>
      <c r="M3" s="657" t="s">
        <v>50</v>
      </c>
      <c r="N3" s="728" t="s">
        <v>4</v>
      </c>
    </row>
    <row r="4" spans="1:15" s="299" customFormat="1" ht="19.95" customHeight="1" x14ac:dyDescent="0.3">
      <c r="A4" s="817" t="s">
        <v>142</v>
      </c>
      <c r="B4" s="857">
        <v>1</v>
      </c>
      <c r="C4" s="729">
        <v>1</v>
      </c>
      <c r="D4" s="729">
        <v>4</v>
      </c>
      <c r="E4" s="729">
        <v>1</v>
      </c>
      <c r="F4" s="729">
        <v>19</v>
      </c>
      <c r="G4" s="729">
        <v>2</v>
      </c>
      <c r="H4" s="729">
        <v>0</v>
      </c>
      <c r="I4" s="729">
        <v>2</v>
      </c>
      <c r="J4" s="729">
        <v>0</v>
      </c>
      <c r="K4" s="729">
        <v>0</v>
      </c>
      <c r="L4" s="729">
        <v>0</v>
      </c>
      <c r="M4" s="729">
        <v>1</v>
      </c>
      <c r="N4" s="813">
        <v>31</v>
      </c>
      <c r="O4" s="298"/>
    </row>
    <row r="5" spans="1:15" s="299" customFormat="1" ht="19.95" customHeight="1" x14ac:dyDescent="0.3">
      <c r="A5" s="817" t="s">
        <v>25</v>
      </c>
      <c r="B5" s="729">
        <v>0</v>
      </c>
      <c r="C5" s="729">
        <v>14</v>
      </c>
      <c r="D5" s="857">
        <v>31</v>
      </c>
      <c r="E5" s="729">
        <v>1</v>
      </c>
      <c r="F5" s="729">
        <v>7</v>
      </c>
      <c r="G5" s="729">
        <v>0</v>
      </c>
      <c r="H5" s="729">
        <v>0</v>
      </c>
      <c r="I5" s="729">
        <v>0</v>
      </c>
      <c r="J5" s="729">
        <v>0</v>
      </c>
      <c r="K5" s="729">
        <v>0</v>
      </c>
      <c r="L5" s="729">
        <v>0</v>
      </c>
      <c r="M5" s="729">
        <v>1</v>
      </c>
      <c r="N5" s="813">
        <v>54</v>
      </c>
      <c r="O5" s="298"/>
    </row>
    <row r="6" spans="1:15" s="299" customFormat="1" ht="19.95" customHeight="1" x14ac:dyDescent="0.3">
      <c r="A6" s="817" t="s">
        <v>42</v>
      </c>
      <c r="B6" s="729">
        <v>0</v>
      </c>
      <c r="C6" s="729">
        <v>0</v>
      </c>
      <c r="D6" s="729">
        <v>2</v>
      </c>
      <c r="E6" s="857">
        <v>0</v>
      </c>
      <c r="F6" s="729">
        <v>3</v>
      </c>
      <c r="G6" s="729">
        <v>0</v>
      </c>
      <c r="H6" s="729">
        <v>0</v>
      </c>
      <c r="I6" s="729">
        <v>0</v>
      </c>
      <c r="J6" s="729">
        <v>0</v>
      </c>
      <c r="K6" s="729">
        <v>1</v>
      </c>
      <c r="L6" s="729">
        <v>0</v>
      </c>
      <c r="M6" s="729">
        <v>1</v>
      </c>
      <c r="N6" s="813">
        <v>7</v>
      </c>
      <c r="O6" s="298"/>
    </row>
    <row r="7" spans="1:15" s="299" customFormat="1" ht="19.95" customHeight="1" x14ac:dyDescent="0.3">
      <c r="A7" s="817" t="s">
        <v>43</v>
      </c>
      <c r="B7" s="729">
        <v>3</v>
      </c>
      <c r="C7" s="729">
        <v>4</v>
      </c>
      <c r="D7" s="729">
        <v>89</v>
      </c>
      <c r="E7" s="729">
        <v>13</v>
      </c>
      <c r="F7" s="857">
        <v>1061</v>
      </c>
      <c r="G7" s="729">
        <v>43</v>
      </c>
      <c r="H7" s="729">
        <v>20</v>
      </c>
      <c r="I7" s="729">
        <v>53</v>
      </c>
      <c r="J7" s="729">
        <v>14</v>
      </c>
      <c r="K7" s="729">
        <v>20</v>
      </c>
      <c r="L7" s="729">
        <v>12</v>
      </c>
      <c r="M7" s="729">
        <v>17</v>
      </c>
      <c r="N7" s="813">
        <v>1349</v>
      </c>
      <c r="O7" s="298"/>
    </row>
    <row r="8" spans="1:15" s="299" customFormat="1" ht="19.95" customHeight="1" x14ac:dyDescent="0.3">
      <c r="A8" s="817" t="s">
        <v>141</v>
      </c>
      <c r="B8" s="729">
        <v>0</v>
      </c>
      <c r="C8" s="729">
        <v>2</v>
      </c>
      <c r="D8" s="729">
        <v>6</v>
      </c>
      <c r="E8" s="729">
        <v>2</v>
      </c>
      <c r="F8" s="729">
        <v>46</v>
      </c>
      <c r="G8" s="857">
        <v>32</v>
      </c>
      <c r="H8" s="729">
        <v>2</v>
      </c>
      <c r="I8" s="729">
        <v>7</v>
      </c>
      <c r="J8" s="729">
        <v>0</v>
      </c>
      <c r="K8" s="729">
        <v>0</v>
      </c>
      <c r="L8" s="729">
        <v>1</v>
      </c>
      <c r="M8" s="729">
        <v>0</v>
      </c>
      <c r="N8" s="813">
        <v>98</v>
      </c>
      <c r="O8" s="298"/>
    </row>
    <row r="9" spans="1:15" s="299" customFormat="1" ht="19.95" customHeight="1" x14ac:dyDescent="0.3">
      <c r="A9" s="817" t="s">
        <v>46</v>
      </c>
      <c r="B9" s="729">
        <v>0</v>
      </c>
      <c r="C9" s="729">
        <v>0</v>
      </c>
      <c r="D9" s="729">
        <v>0</v>
      </c>
      <c r="E9" s="729">
        <v>0</v>
      </c>
      <c r="F9" s="729">
        <v>2</v>
      </c>
      <c r="G9" s="729">
        <v>0</v>
      </c>
      <c r="H9" s="857">
        <v>0</v>
      </c>
      <c r="I9" s="729">
        <v>0</v>
      </c>
      <c r="J9" s="729">
        <v>0</v>
      </c>
      <c r="K9" s="729">
        <v>0</v>
      </c>
      <c r="L9" s="729">
        <v>0</v>
      </c>
      <c r="M9" s="729">
        <v>0</v>
      </c>
      <c r="N9" s="813">
        <v>2</v>
      </c>
      <c r="O9" s="298"/>
    </row>
    <row r="10" spans="1:15" s="299" customFormat="1" ht="19.95" customHeight="1" x14ac:dyDescent="0.3">
      <c r="A10" s="817" t="s">
        <v>47</v>
      </c>
      <c r="B10" s="729">
        <v>0</v>
      </c>
      <c r="C10" s="729">
        <v>1</v>
      </c>
      <c r="D10" s="729">
        <v>5</v>
      </c>
      <c r="E10" s="729">
        <v>0</v>
      </c>
      <c r="F10" s="729">
        <v>4</v>
      </c>
      <c r="G10" s="729">
        <v>0</v>
      </c>
      <c r="H10" s="729">
        <v>1</v>
      </c>
      <c r="I10" s="857">
        <v>0</v>
      </c>
      <c r="J10" s="729">
        <v>1</v>
      </c>
      <c r="K10" s="729">
        <v>2</v>
      </c>
      <c r="L10" s="729">
        <v>0</v>
      </c>
      <c r="M10" s="729">
        <v>0</v>
      </c>
      <c r="N10" s="813">
        <v>14</v>
      </c>
      <c r="O10" s="298"/>
    </row>
    <row r="11" spans="1:15" s="299" customFormat="1" ht="19.95" customHeight="1" x14ac:dyDescent="0.3">
      <c r="A11" s="817" t="s">
        <v>48</v>
      </c>
      <c r="B11" s="729">
        <v>0</v>
      </c>
      <c r="C11" s="729">
        <v>0</v>
      </c>
      <c r="D11" s="729">
        <v>1</v>
      </c>
      <c r="E11" s="729">
        <v>0</v>
      </c>
      <c r="F11" s="729">
        <v>0</v>
      </c>
      <c r="G11" s="729">
        <v>0</v>
      </c>
      <c r="H11" s="729">
        <v>0</v>
      </c>
      <c r="I11" s="729">
        <v>0</v>
      </c>
      <c r="J11" s="857">
        <v>0</v>
      </c>
      <c r="K11" s="729">
        <v>0</v>
      </c>
      <c r="L11" s="729">
        <v>0</v>
      </c>
      <c r="M11" s="729">
        <v>0</v>
      </c>
      <c r="N11" s="813">
        <v>1</v>
      </c>
      <c r="O11" s="298"/>
    </row>
    <row r="12" spans="1:15" s="299" customFormat="1" ht="19.95" customHeight="1" x14ac:dyDescent="0.3">
      <c r="A12" s="817" t="s">
        <v>49</v>
      </c>
      <c r="B12" s="729">
        <v>0</v>
      </c>
      <c r="C12" s="729">
        <v>0</v>
      </c>
      <c r="D12" s="729">
        <v>0</v>
      </c>
      <c r="E12" s="729">
        <v>1</v>
      </c>
      <c r="F12" s="729">
        <v>1</v>
      </c>
      <c r="G12" s="729">
        <v>0</v>
      </c>
      <c r="H12" s="729">
        <v>0</v>
      </c>
      <c r="I12" s="729">
        <v>0</v>
      </c>
      <c r="J12" s="729">
        <v>0</v>
      </c>
      <c r="K12" s="857">
        <v>1</v>
      </c>
      <c r="L12" s="729">
        <v>0</v>
      </c>
      <c r="M12" s="729">
        <v>0</v>
      </c>
      <c r="N12" s="813">
        <v>3</v>
      </c>
      <c r="O12" s="298"/>
    </row>
    <row r="13" spans="1:15" s="299" customFormat="1" ht="19.95" customHeight="1" x14ac:dyDescent="0.3">
      <c r="A13" s="817" t="s">
        <v>45</v>
      </c>
      <c r="B13" s="729">
        <v>0</v>
      </c>
      <c r="C13" s="729">
        <v>0</v>
      </c>
      <c r="D13" s="729">
        <v>0</v>
      </c>
      <c r="E13" s="729">
        <v>0</v>
      </c>
      <c r="F13" s="729">
        <v>2</v>
      </c>
      <c r="G13" s="729">
        <v>0</v>
      </c>
      <c r="H13" s="729">
        <v>0</v>
      </c>
      <c r="I13" s="729">
        <v>0</v>
      </c>
      <c r="J13" s="729">
        <v>0</v>
      </c>
      <c r="K13" s="729">
        <v>0</v>
      </c>
      <c r="L13" s="857">
        <v>0</v>
      </c>
      <c r="M13" s="729">
        <v>1</v>
      </c>
      <c r="N13" s="813">
        <v>4</v>
      </c>
      <c r="O13" s="298"/>
    </row>
    <row r="14" spans="1:15" s="299" customFormat="1" ht="19.95" customHeight="1" x14ac:dyDescent="0.3">
      <c r="A14" s="817" t="s">
        <v>50</v>
      </c>
      <c r="B14" s="729">
        <v>0</v>
      </c>
      <c r="C14" s="729">
        <v>0</v>
      </c>
      <c r="D14" s="729">
        <v>1</v>
      </c>
      <c r="E14" s="729">
        <v>0</v>
      </c>
      <c r="F14" s="729">
        <v>4</v>
      </c>
      <c r="G14" s="729">
        <v>0</v>
      </c>
      <c r="H14" s="729">
        <v>0</v>
      </c>
      <c r="I14" s="729">
        <v>1</v>
      </c>
      <c r="J14" s="729">
        <v>1</v>
      </c>
      <c r="K14" s="729">
        <v>0</v>
      </c>
      <c r="L14" s="729">
        <v>1</v>
      </c>
      <c r="M14" s="857">
        <v>1</v>
      </c>
      <c r="N14" s="813">
        <v>8</v>
      </c>
      <c r="O14" s="298"/>
    </row>
    <row r="15" spans="1:15" s="301" customFormat="1" ht="25.05" customHeight="1" x14ac:dyDescent="0.3">
      <c r="A15" s="841" t="s">
        <v>120</v>
      </c>
      <c r="B15" s="858">
        <v>4</v>
      </c>
      <c r="C15" s="858">
        <v>22</v>
      </c>
      <c r="D15" s="858">
        <v>139</v>
      </c>
      <c r="E15" s="858">
        <v>18</v>
      </c>
      <c r="F15" s="858">
        <v>1149</v>
      </c>
      <c r="G15" s="858">
        <v>77</v>
      </c>
      <c r="H15" s="858">
        <v>23</v>
      </c>
      <c r="I15" s="858">
        <v>63</v>
      </c>
      <c r="J15" s="858">
        <v>16</v>
      </c>
      <c r="K15" s="858">
        <v>24</v>
      </c>
      <c r="L15" s="858">
        <v>14</v>
      </c>
      <c r="M15" s="858">
        <v>22</v>
      </c>
      <c r="N15" s="859">
        <v>1571</v>
      </c>
      <c r="O15" s="300"/>
    </row>
    <row r="16" spans="1:15" s="862" customFormat="1" ht="10.050000000000001" customHeight="1" x14ac:dyDescent="0.3">
      <c r="A16" s="860"/>
      <c r="B16" s="861"/>
      <c r="C16" s="861"/>
      <c r="D16" s="861"/>
      <c r="E16" s="861"/>
      <c r="F16" s="861"/>
      <c r="G16" s="861"/>
      <c r="H16" s="861"/>
      <c r="I16" s="861"/>
      <c r="J16" s="861"/>
      <c r="K16" s="861"/>
      <c r="L16" s="861"/>
      <c r="M16" s="861"/>
      <c r="N16" s="861"/>
      <c r="O16" s="300"/>
    </row>
    <row r="17" spans="1:14" ht="21" customHeight="1" thickBot="1" x14ac:dyDescent="0.35">
      <c r="A17" s="863" t="s">
        <v>622</v>
      </c>
      <c r="B17" s="854"/>
      <c r="C17" s="854"/>
      <c r="D17" s="854"/>
      <c r="E17" s="855"/>
      <c r="F17" s="855"/>
      <c r="G17" s="855"/>
      <c r="H17" s="855"/>
      <c r="I17" s="855"/>
      <c r="J17" s="855"/>
      <c r="K17" s="855"/>
      <c r="L17" s="855"/>
      <c r="M17" s="855"/>
      <c r="N17" s="855"/>
    </row>
    <row r="18" spans="1:14" ht="20.25" customHeight="1" thickTop="1" thickBot="1" x14ac:dyDescent="0.35">
      <c r="A18" s="864" t="s">
        <v>570</v>
      </c>
      <c r="B18" s="163"/>
      <c r="C18" s="163"/>
      <c r="D18" s="163"/>
      <c r="E18" s="163"/>
      <c r="F18" s="163"/>
      <c r="G18" s="163"/>
      <c r="H18" s="163"/>
      <c r="I18" s="163"/>
      <c r="J18" s="163"/>
      <c r="K18" s="163"/>
      <c r="L18" s="163"/>
      <c r="M18" s="163"/>
      <c r="N18" s="163"/>
    </row>
    <row r="19" spans="1:14" ht="33" customHeight="1" thickTop="1" x14ac:dyDescent="0.3"/>
  </sheetData>
  <mergeCells count="2">
    <mergeCell ref="A2:N2"/>
    <mergeCell ref="A1:N1"/>
  </mergeCells>
  <printOptions horizontalCentered="1"/>
  <pageMargins left="0.39370078740157483" right="0.39370078740157483" top="0.74803149606299213" bottom="0.74803149606299213" header="0.31496062992125984" footer="0.31496062992125984"/>
  <pageSetup paperSize="9" scale="80" fitToHeight="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6"/>
  <sheetViews>
    <sheetView showGridLines="0" view="pageBreakPreview" zoomScale="85" zoomScaleNormal="100" zoomScaleSheetLayoutView="85" workbookViewId="0">
      <selection activeCell="D34" sqref="D34"/>
    </sheetView>
  </sheetViews>
  <sheetFormatPr defaultColWidth="9.109375" defaultRowHeight="15.75" customHeight="1" x14ac:dyDescent="0.3"/>
  <cols>
    <col min="1" max="1" width="30.88671875" style="30" customWidth="1"/>
    <col min="2" max="3" width="8" style="30" customWidth="1"/>
    <col min="4" max="4" width="10.88671875" style="30" customWidth="1"/>
    <col min="5" max="7" width="8" style="30" customWidth="1"/>
    <col min="8" max="8" width="10.44140625" style="30" customWidth="1"/>
    <col min="9" max="11" width="8" style="30" customWidth="1"/>
    <col min="12" max="12" width="10.44140625" style="30" customWidth="1"/>
    <col min="13" max="20" width="8" style="30" customWidth="1"/>
    <col min="21" max="215" width="9.109375" style="30"/>
    <col min="216" max="216" width="34" style="30" customWidth="1"/>
    <col min="217" max="217" width="14.6640625" style="30" customWidth="1"/>
    <col min="218" max="218" width="14.88671875" style="30" customWidth="1"/>
    <col min="219" max="219" width="19.6640625" style="30" customWidth="1"/>
    <col min="220" max="220" width="14.33203125" style="30" customWidth="1"/>
    <col min="221" max="16384" width="9.109375" style="30"/>
  </cols>
  <sheetData>
    <row r="1" spans="1:32" s="273" customFormat="1" ht="49.95" customHeight="1" x14ac:dyDescent="0.3">
      <c r="A1" s="739" t="s">
        <v>426</v>
      </c>
      <c r="B1" s="739"/>
      <c r="C1" s="739"/>
      <c r="D1" s="739"/>
      <c r="E1" s="739"/>
      <c r="F1" s="739"/>
      <c r="G1" s="739"/>
      <c r="H1" s="739"/>
      <c r="I1" s="739"/>
      <c r="J1" s="739"/>
      <c r="K1" s="739"/>
      <c r="L1" s="739"/>
      <c r="M1" s="739"/>
      <c r="N1" s="310"/>
      <c r="O1" s="310"/>
      <c r="P1" s="310"/>
      <c r="Q1" s="310"/>
      <c r="R1" s="310"/>
      <c r="S1" s="310"/>
      <c r="T1" s="310"/>
      <c r="U1" s="310"/>
      <c r="V1" s="310"/>
      <c r="W1" s="310"/>
      <c r="X1" s="310"/>
      <c r="Y1" s="310"/>
      <c r="Z1" s="310"/>
      <c r="AA1" s="310"/>
      <c r="AB1" s="310"/>
      <c r="AC1" s="310"/>
      <c r="AD1" s="310"/>
      <c r="AE1" s="310"/>
      <c r="AF1" s="310"/>
    </row>
    <row r="2" spans="1:32" ht="30" customHeight="1" x14ac:dyDescent="0.3">
      <c r="A2" s="869" t="s">
        <v>237</v>
      </c>
      <c r="B2" s="870" t="s">
        <v>143</v>
      </c>
      <c r="C2" s="870"/>
      <c r="D2" s="870"/>
      <c r="E2" s="870"/>
      <c r="F2" s="870" t="s">
        <v>242</v>
      </c>
      <c r="G2" s="870"/>
      <c r="H2" s="870"/>
      <c r="I2" s="870"/>
      <c r="J2" s="870" t="s">
        <v>4</v>
      </c>
      <c r="K2" s="870"/>
      <c r="L2" s="870"/>
      <c r="M2" s="871"/>
      <c r="N2" s="96"/>
    </row>
    <row r="3" spans="1:32" s="79" customFormat="1" ht="60" customHeight="1" x14ac:dyDescent="0.3">
      <c r="A3" s="872"/>
      <c r="B3" s="658" t="s">
        <v>129</v>
      </c>
      <c r="C3" s="658" t="s">
        <v>6</v>
      </c>
      <c r="D3" s="658" t="s">
        <v>381</v>
      </c>
      <c r="E3" s="658" t="s">
        <v>4</v>
      </c>
      <c r="F3" s="658" t="s">
        <v>129</v>
      </c>
      <c r="G3" s="658" t="s">
        <v>6</v>
      </c>
      <c r="H3" s="658" t="s">
        <v>381</v>
      </c>
      <c r="I3" s="658" t="s">
        <v>4</v>
      </c>
      <c r="J3" s="658" t="s">
        <v>129</v>
      </c>
      <c r="K3" s="658" t="s">
        <v>6</v>
      </c>
      <c r="L3" s="658" t="s">
        <v>381</v>
      </c>
      <c r="M3" s="703" t="s">
        <v>4</v>
      </c>
      <c r="N3" s="96"/>
    </row>
    <row r="4" spans="1:32" s="23" customFormat="1" ht="19.95" customHeight="1" x14ac:dyDescent="0.25">
      <c r="A4" s="879" t="s">
        <v>58</v>
      </c>
      <c r="B4" s="873">
        <v>5</v>
      </c>
      <c r="C4" s="873">
        <v>43</v>
      </c>
      <c r="D4" s="873">
        <v>78</v>
      </c>
      <c r="E4" s="873">
        <v>126</v>
      </c>
      <c r="F4" s="874">
        <v>0</v>
      </c>
      <c r="G4" s="874">
        <v>20</v>
      </c>
      <c r="H4" s="874">
        <v>24</v>
      </c>
      <c r="I4" s="874">
        <v>44</v>
      </c>
      <c r="J4" s="873">
        <v>5</v>
      </c>
      <c r="K4" s="873">
        <v>63</v>
      </c>
      <c r="L4" s="873">
        <v>102</v>
      </c>
      <c r="M4" s="875">
        <v>170</v>
      </c>
      <c r="N4" s="96"/>
    </row>
    <row r="5" spans="1:32" s="23" customFormat="1" ht="19.95" customHeight="1" x14ac:dyDescent="0.25">
      <c r="A5" s="879" t="s">
        <v>59</v>
      </c>
      <c r="B5" s="873">
        <v>0</v>
      </c>
      <c r="C5" s="873">
        <v>1</v>
      </c>
      <c r="D5" s="873">
        <v>4</v>
      </c>
      <c r="E5" s="873">
        <v>5</v>
      </c>
      <c r="F5" s="874">
        <v>0</v>
      </c>
      <c r="G5" s="874">
        <v>0</v>
      </c>
      <c r="H5" s="874">
        <v>0</v>
      </c>
      <c r="I5" s="874">
        <v>0</v>
      </c>
      <c r="J5" s="873">
        <v>0</v>
      </c>
      <c r="K5" s="873">
        <v>1</v>
      </c>
      <c r="L5" s="873">
        <v>4</v>
      </c>
      <c r="M5" s="875">
        <v>5</v>
      </c>
      <c r="N5" s="96"/>
    </row>
    <row r="6" spans="1:32" s="23" customFormat="1" ht="19.95" customHeight="1" x14ac:dyDescent="0.25">
      <c r="A6" s="879" t="s">
        <v>144</v>
      </c>
      <c r="B6" s="873">
        <v>0</v>
      </c>
      <c r="C6" s="873">
        <v>1</v>
      </c>
      <c r="D6" s="873">
        <v>2</v>
      </c>
      <c r="E6" s="873">
        <v>3</v>
      </c>
      <c r="F6" s="874">
        <v>6</v>
      </c>
      <c r="G6" s="874">
        <v>4</v>
      </c>
      <c r="H6" s="874">
        <v>5</v>
      </c>
      <c r="I6" s="874">
        <v>15</v>
      </c>
      <c r="J6" s="873">
        <v>6</v>
      </c>
      <c r="K6" s="873">
        <v>5</v>
      </c>
      <c r="L6" s="873">
        <v>7</v>
      </c>
      <c r="M6" s="875">
        <v>18</v>
      </c>
      <c r="N6" s="96"/>
    </row>
    <row r="7" spans="1:32" s="23" customFormat="1" ht="19.95" customHeight="1" x14ac:dyDescent="0.25">
      <c r="A7" s="879" t="s">
        <v>73</v>
      </c>
      <c r="B7" s="873">
        <v>0</v>
      </c>
      <c r="C7" s="873">
        <v>65</v>
      </c>
      <c r="D7" s="873">
        <v>58</v>
      </c>
      <c r="E7" s="873">
        <v>123</v>
      </c>
      <c r="F7" s="874">
        <v>0</v>
      </c>
      <c r="G7" s="874">
        <v>138</v>
      </c>
      <c r="H7" s="874">
        <v>118</v>
      </c>
      <c r="I7" s="874">
        <v>256</v>
      </c>
      <c r="J7" s="873">
        <v>0</v>
      </c>
      <c r="K7" s="873">
        <v>203</v>
      </c>
      <c r="L7" s="873">
        <v>176</v>
      </c>
      <c r="M7" s="875">
        <v>379</v>
      </c>
      <c r="N7" s="96"/>
    </row>
    <row r="8" spans="1:32" s="23" customFormat="1" ht="19.95" customHeight="1" x14ac:dyDescent="0.25">
      <c r="A8" s="879" t="s">
        <v>74</v>
      </c>
      <c r="B8" s="873">
        <v>0</v>
      </c>
      <c r="C8" s="873">
        <v>10</v>
      </c>
      <c r="D8" s="873">
        <v>53</v>
      </c>
      <c r="E8" s="873">
        <v>63</v>
      </c>
      <c r="F8" s="874">
        <v>0</v>
      </c>
      <c r="G8" s="874">
        <v>36</v>
      </c>
      <c r="H8" s="874">
        <v>106</v>
      </c>
      <c r="I8" s="874">
        <v>142</v>
      </c>
      <c r="J8" s="873">
        <v>0</v>
      </c>
      <c r="K8" s="873">
        <v>46</v>
      </c>
      <c r="L8" s="873">
        <v>159</v>
      </c>
      <c r="M8" s="875">
        <v>205</v>
      </c>
      <c r="N8" s="96"/>
    </row>
    <row r="9" spans="1:32" s="23" customFormat="1" ht="19.95" customHeight="1" x14ac:dyDescent="0.25">
      <c r="A9" s="879" t="s">
        <v>75</v>
      </c>
      <c r="B9" s="873">
        <v>0</v>
      </c>
      <c r="C9" s="873">
        <v>0</v>
      </c>
      <c r="D9" s="873">
        <v>0</v>
      </c>
      <c r="E9" s="873">
        <v>0</v>
      </c>
      <c r="F9" s="874">
        <v>0</v>
      </c>
      <c r="G9" s="874" t="s">
        <v>318</v>
      </c>
      <c r="H9" s="874">
        <v>0</v>
      </c>
      <c r="I9" s="874" t="s">
        <v>318</v>
      </c>
      <c r="J9" s="873">
        <v>0</v>
      </c>
      <c r="K9" s="873">
        <v>1</v>
      </c>
      <c r="L9" s="873">
        <v>0</v>
      </c>
      <c r="M9" s="875">
        <v>1</v>
      </c>
      <c r="N9" s="96"/>
    </row>
    <row r="10" spans="1:32" s="23" customFormat="1" ht="19.95" customHeight="1" x14ac:dyDescent="0.25">
      <c r="A10" s="879" t="s">
        <v>145</v>
      </c>
      <c r="B10" s="873">
        <v>0</v>
      </c>
      <c r="C10" s="873">
        <v>1</v>
      </c>
      <c r="D10" s="873">
        <v>13</v>
      </c>
      <c r="E10" s="873">
        <v>14</v>
      </c>
      <c r="F10" s="874">
        <v>0</v>
      </c>
      <c r="G10" s="874">
        <v>0</v>
      </c>
      <c r="H10" s="874">
        <v>16</v>
      </c>
      <c r="I10" s="874">
        <v>16</v>
      </c>
      <c r="J10" s="873">
        <v>0</v>
      </c>
      <c r="K10" s="873">
        <v>1</v>
      </c>
      <c r="L10" s="873">
        <v>29</v>
      </c>
      <c r="M10" s="875">
        <v>30</v>
      </c>
      <c r="N10" s="96"/>
    </row>
    <row r="11" spans="1:32" s="23" customFormat="1" ht="19.95" customHeight="1" x14ac:dyDescent="0.25">
      <c r="A11" s="879" t="s">
        <v>77</v>
      </c>
      <c r="B11" s="873">
        <v>0</v>
      </c>
      <c r="C11" s="873">
        <v>0</v>
      </c>
      <c r="D11" s="873">
        <v>3</v>
      </c>
      <c r="E11" s="873">
        <v>3</v>
      </c>
      <c r="F11" s="874">
        <v>0</v>
      </c>
      <c r="G11" s="874">
        <v>2</v>
      </c>
      <c r="H11" s="874">
        <v>14</v>
      </c>
      <c r="I11" s="874">
        <v>16</v>
      </c>
      <c r="J11" s="873">
        <v>0</v>
      </c>
      <c r="K11" s="873">
        <v>2</v>
      </c>
      <c r="L11" s="873">
        <v>17</v>
      </c>
      <c r="M11" s="875">
        <v>19</v>
      </c>
      <c r="N11" s="96"/>
    </row>
    <row r="12" spans="1:32" s="23" customFormat="1" ht="19.95" customHeight="1" x14ac:dyDescent="0.25">
      <c r="A12" s="879" t="s">
        <v>78</v>
      </c>
      <c r="B12" s="873">
        <v>0</v>
      </c>
      <c r="C12" s="873">
        <v>3</v>
      </c>
      <c r="D12" s="873">
        <v>11</v>
      </c>
      <c r="E12" s="873">
        <v>14</v>
      </c>
      <c r="F12" s="874">
        <v>1</v>
      </c>
      <c r="G12" s="874">
        <v>12</v>
      </c>
      <c r="H12" s="874">
        <v>26</v>
      </c>
      <c r="I12" s="874">
        <v>39</v>
      </c>
      <c r="J12" s="873">
        <v>1</v>
      </c>
      <c r="K12" s="873">
        <v>15</v>
      </c>
      <c r="L12" s="873">
        <v>37</v>
      </c>
      <c r="M12" s="875">
        <v>53</v>
      </c>
      <c r="N12" s="96"/>
    </row>
    <row r="13" spans="1:32" s="23" customFormat="1" ht="19.95" customHeight="1" x14ac:dyDescent="0.25">
      <c r="A13" s="879" t="s">
        <v>79</v>
      </c>
      <c r="B13" s="873">
        <v>0</v>
      </c>
      <c r="C13" s="873">
        <v>2</v>
      </c>
      <c r="D13" s="873">
        <v>3</v>
      </c>
      <c r="E13" s="873">
        <v>5</v>
      </c>
      <c r="F13" s="874">
        <v>0</v>
      </c>
      <c r="G13" s="874">
        <v>3</v>
      </c>
      <c r="H13" s="874">
        <v>5</v>
      </c>
      <c r="I13" s="874">
        <v>8</v>
      </c>
      <c r="J13" s="873">
        <v>0</v>
      </c>
      <c r="K13" s="873">
        <v>5</v>
      </c>
      <c r="L13" s="873">
        <v>8</v>
      </c>
      <c r="M13" s="875">
        <v>13</v>
      </c>
      <c r="N13" s="96"/>
    </row>
    <row r="14" spans="1:32" s="23" customFormat="1" ht="19.95" customHeight="1" x14ac:dyDescent="0.25">
      <c r="A14" s="879" t="s">
        <v>81</v>
      </c>
      <c r="B14" s="873">
        <v>1</v>
      </c>
      <c r="C14" s="873">
        <v>12</v>
      </c>
      <c r="D14" s="873">
        <v>20</v>
      </c>
      <c r="E14" s="873">
        <v>33</v>
      </c>
      <c r="F14" s="874">
        <v>0</v>
      </c>
      <c r="G14" s="874">
        <v>4</v>
      </c>
      <c r="H14" s="874">
        <v>9</v>
      </c>
      <c r="I14" s="874">
        <v>13</v>
      </c>
      <c r="J14" s="873">
        <v>1</v>
      </c>
      <c r="K14" s="873">
        <v>16</v>
      </c>
      <c r="L14" s="873">
        <v>29</v>
      </c>
      <c r="M14" s="875">
        <v>46</v>
      </c>
      <c r="N14" s="96"/>
    </row>
    <row r="15" spans="1:32" s="23" customFormat="1" ht="19.95" customHeight="1" x14ac:dyDescent="0.25">
      <c r="A15" s="879" t="s">
        <v>82</v>
      </c>
      <c r="B15" s="873">
        <v>0</v>
      </c>
      <c r="C15" s="873">
        <v>1</v>
      </c>
      <c r="D15" s="873">
        <v>1</v>
      </c>
      <c r="E15" s="873">
        <v>2</v>
      </c>
      <c r="F15" s="874">
        <v>0</v>
      </c>
      <c r="G15" s="874">
        <v>0</v>
      </c>
      <c r="H15" s="874">
        <v>1</v>
      </c>
      <c r="I15" s="874">
        <v>1</v>
      </c>
      <c r="J15" s="873">
        <v>0</v>
      </c>
      <c r="K15" s="873">
        <v>1</v>
      </c>
      <c r="L15" s="873">
        <v>2</v>
      </c>
      <c r="M15" s="875">
        <v>3</v>
      </c>
      <c r="N15" s="96"/>
    </row>
    <row r="16" spans="1:32" s="23" customFormat="1" ht="19.95" customHeight="1" x14ac:dyDescent="0.25">
      <c r="A16" s="879" t="s">
        <v>83</v>
      </c>
      <c r="B16" s="873">
        <v>0</v>
      </c>
      <c r="C16" s="873">
        <v>2</v>
      </c>
      <c r="D16" s="873">
        <v>3</v>
      </c>
      <c r="E16" s="873">
        <v>5</v>
      </c>
      <c r="F16" s="874">
        <v>0</v>
      </c>
      <c r="G16" s="874">
        <v>3</v>
      </c>
      <c r="H16" s="874">
        <v>1</v>
      </c>
      <c r="I16" s="874">
        <v>4</v>
      </c>
      <c r="J16" s="873">
        <v>0</v>
      </c>
      <c r="K16" s="873">
        <v>5</v>
      </c>
      <c r="L16" s="873">
        <v>4</v>
      </c>
      <c r="M16" s="875">
        <v>9</v>
      </c>
      <c r="N16" s="96"/>
    </row>
    <row r="17" spans="1:14" s="23" customFormat="1" ht="19.95" customHeight="1" x14ac:dyDescent="0.25">
      <c r="A17" s="879" t="s">
        <v>84</v>
      </c>
      <c r="B17" s="873">
        <v>1</v>
      </c>
      <c r="C17" s="873">
        <v>7</v>
      </c>
      <c r="D17" s="873">
        <v>12</v>
      </c>
      <c r="E17" s="873">
        <v>20</v>
      </c>
      <c r="F17" s="874">
        <v>2</v>
      </c>
      <c r="G17" s="874">
        <v>9</v>
      </c>
      <c r="H17" s="874">
        <v>20</v>
      </c>
      <c r="I17" s="874">
        <v>31</v>
      </c>
      <c r="J17" s="873">
        <v>3</v>
      </c>
      <c r="K17" s="873">
        <v>16</v>
      </c>
      <c r="L17" s="873">
        <v>32</v>
      </c>
      <c r="M17" s="875">
        <v>51</v>
      </c>
      <c r="N17" s="96"/>
    </row>
    <row r="18" spans="1:14" s="23" customFormat="1" ht="19.95" customHeight="1" x14ac:dyDescent="0.25">
      <c r="A18" s="879" t="s">
        <v>86</v>
      </c>
      <c r="B18" s="873">
        <v>0</v>
      </c>
      <c r="C18" s="873">
        <v>2</v>
      </c>
      <c r="D18" s="873">
        <v>0</v>
      </c>
      <c r="E18" s="873">
        <v>2</v>
      </c>
      <c r="F18" s="874">
        <v>0</v>
      </c>
      <c r="G18" s="874">
        <v>2</v>
      </c>
      <c r="H18" s="874">
        <v>4</v>
      </c>
      <c r="I18" s="874">
        <v>6</v>
      </c>
      <c r="J18" s="873">
        <v>0</v>
      </c>
      <c r="K18" s="873">
        <v>4</v>
      </c>
      <c r="L18" s="873">
        <v>4</v>
      </c>
      <c r="M18" s="875">
        <v>8</v>
      </c>
      <c r="N18" s="96"/>
    </row>
    <row r="19" spans="1:14" s="23" customFormat="1" ht="19.95" customHeight="1" x14ac:dyDescent="0.25">
      <c r="A19" s="879" t="s">
        <v>87</v>
      </c>
      <c r="B19" s="873">
        <v>0</v>
      </c>
      <c r="C19" s="873">
        <v>0</v>
      </c>
      <c r="D19" s="873">
        <v>0</v>
      </c>
      <c r="E19" s="873">
        <v>0</v>
      </c>
      <c r="F19" s="874">
        <v>0</v>
      </c>
      <c r="G19" s="874">
        <v>2</v>
      </c>
      <c r="H19" s="874">
        <v>0</v>
      </c>
      <c r="I19" s="874">
        <v>2</v>
      </c>
      <c r="J19" s="873">
        <v>0</v>
      </c>
      <c r="K19" s="873">
        <v>2</v>
      </c>
      <c r="L19" s="873">
        <v>0</v>
      </c>
      <c r="M19" s="875">
        <v>2</v>
      </c>
      <c r="N19" s="96"/>
    </row>
    <row r="20" spans="1:14" s="23" customFormat="1" ht="19.95" customHeight="1" x14ac:dyDescent="0.25">
      <c r="A20" s="879" t="s">
        <v>88</v>
      </c>
      <c r="B20" s="873">
        <v>0</v>
      </c>
      <c r="C20" s="873">
        <v>45</v>
      </c>
      <c r="D20" s="873">
        <v>3</v>
      </c>
      <c r="E20" s="873">
        <v>48</v>
      </c>
      <c r="F20" s="874">
        <v>0</v>
      </c>
      <c r="G20" s="874">
        <v>156</v>
      </c>
      <c r="H20" s="874">
        <v>28</v>
      </c>
      <c r="I20" s="874">
        <v>184</v>
      </c>
      <c r="J20" s="873">
        <v>0</v>
      </c>
      <c r="K20" s="873">
        <v>201</v>
      </c>
      <c r="L20" s="873">
        <v>31</v>
      </c>
      <c r="M20" s="875">
        <v>232</v>
      </c>
      <c r="N20" s="96"/>
    </row>
    <row r="21" spans="1:14" s="23" customFormat="1" ht="19.95" customHeight="1" x14ac:dyDescent="0.3">
      <c r="A21" s="879" t="s">
        <v>89</v>
      </c>
      <c r="B21" s="873">
        <v>0</v>
      </c>
      <c r="C21" s="873">
        <v>1</v>
      </c>
      <c r="D21" s="873">
        <v>2</v>
      </c>
      <c r="E21" s="873">
        <v>3</v>
      </c>
      <c r="F21" s="874">
        <v>0</v>
      </c>
      <c r="G21" s="874">
        <v>1</v>
      </c>
      <c r="H21" s="874">
        <v>5</v>
      </c>
      <c r="I21" s="874">
        <v>6</v>
      </c>
      <c r="J21" s="873">
        <v>0</v>
      </c>
      <c r="K21" s="873">
        <v>2</v>
      </c>
      <c r="L21" s="873">
        <v>7</v>
      </c>
      <c r="M21" s="875">
        <v>9</v>
      </c>
    </row>
    <row r="22" spans="1:14" s="23" customFormat="1" ht="25.05" customHeight="1" x14ac:dyDescent="0.3">
      <c r="A22" s="880" t="s">
        <v>4</v>
      </c>
      <c r="B22" s="876">
        <v>7</v>
      </c>
      <c r="C22" s="876">
        <v>196</v>
      </c>
      <c r="D22" s="876">
        <v>266</v>
      </c>
      <c r="E22" s="876">
        <v>469</v>
      </c>
      <c r="F22" s="877">
        <v>9</v>
      </c>
      <c r="G22" s="877">
        <v>393</v>
      </c>
      <c r="H22" s="877">
        <v>382</v>
      </c>
      <c r="I22" s="877">
        <v>784</v>
      </c>
      <c r="J22" s="876">
        <v>16</v>
      </c>
      <c r="K22" s="876">
        <v>589</v>
      </c>
      <c r="L22" s="876">
        <v>648</v>
      </c>
      <c r="M22" s="878">
        <v>1253</v>
      </c>
    </row>
    <row r="23" spans="1:14" s="36" customFormat="1" ht="25.05" customHeight="1" thickBot="1" x14ac:dyDescent="0.3">
      <c r="A23" s="868" t="s">
        <v>648</v>
      </c>
      <c r="B23" s="767"/>
      <c r="C23" s="767"/>
      <c r="D23" s="767"/>
      <c r="E23" s="767"/>
      <c r="F23" s="767"/>
      <c r="G23" s="767"/>
      <c r="H23" s="767"/>
      <c r="I23" s="767"/>
      <c r="J23" s="767"/>
      <c r="K23" s="767"/>
      <c r="L23" s="767"/>
      <c r="M23" s="767"/>
    </row>
    <row r="24" spans="1:14" s="38" customFormat="1" ht="15" customHeight="1" thickTop="1" thickBot="1" x14ac:dyDescent="0.35">
      <c r="A24" s="865" t="s">
        <v>319</v>
      </c>
      <c r="B24" s="866"/>
      <c r="C24" s="866"/>
      <c r="D24" s="866"/>
      <c r="E24" s="866"/>
      <c r="F24" s="866"/>
      <c r="G24" s="866"/>
      <c r="H24" s="866"/>
      <c r="I24" s="866"/>
      <c r="J24" s="866"/>
      <c r="K24" s="866"/>
      <c r="L24" s="866"/>
      <c r="M24" s="866"/>
    </row>
    <row r="25" spans="1:14" s="38" customFormat="1" ht="15" customHeight="1" thickTop="1" thickBot="1" x14ac:dyDescent="0.35">
      <c r="A25" s="867" t="s">
        <v>570</v>
      </c>
      <c r="B25" s="866"/>
      <c r="C25" s="866"/>
      <c r="D25" s="866"/>
      <c r="E25" s="866"/>
      <c r="F25" s="866"/>
      <c r="G25" s="866"/>
      <c r="H25" s="866"/>
      <c r="I25" s="866"/>
      <c r="J25" s="866"/>
      <c r="K25" s="866"/>
      <c r="L25" s="866"/>
      <c r="M25" s="866"/>
    </row>
    <row r="26" spans="1:14" ht="15.75" customHeight="1" thickTop="1" x14ac:dyDescent="0.3"/>
  </sheetData>
  <mergeCells count="4">
    <mergeCell ref="J2:M2"/>
    <mergeCell ref="B2:E2"/>
    <mergeCell ref="F2:I2"/>
    <mergeCell ref="A1:M1"/>
  </mergeCells>
  <printOptions horizontalCentered="1"/>
  <pageMargins left="0.39370078740157483" right="0.39370078740157483" top="0.47244094488188981" bottom="0.39370078740157483" header="0.31496062992125984" footer="0.31496062992125984"/>
  <pageSetup paperSize="9" scale="91" fitToWidth="0"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4"/>
  <sheetViews>
    <sheetView showGridLines="0" view="pageBreakPreview" zoomScaleNormal="100" zoomScaleSheetLayoutView="100" workbookViewId="0">
      <selection activeCell="H3" sqref="H3"/>
    </sheetView>
  </sheetViews>
  <sheetFormatPr defaultColWidth="9.109375" defaultRowHeight="12" x14ac:dyDescent="0.25"/>
  <cols>
    <col min="1" max="1" width="68.33203125" style="36" customWidth="1"/>
    <col min="2" max="2" width="8.88671875" style="36" customWidth="1"/>
    <col min="3" max="3" width="10.5546875" style="36" customWidth="1"/>
    <col min="4" max="5" width="8.88671875" style="36" customWidth="1"/>
    <col min="6" max="6" width="11.109375" style="36" customWidth="1"/>
    <col min="7" max="7" width="8.88671875" style="36" customWidth="1"/>
    <col min="8" max="8" width="13.6640625" style="36" customWidth="1"/>
    <col min="9" max="9" width="11" style="36" customWidth="1"/>
    <col min="10" max="16384" width="9.109375" style="36"/>
  </cols>
  <sheetData>
    <row r="1" spans="1:11" s="305" customFormat="1" ht="49.95" customHeight="1" x14ac:dyDescent="0.3">
      <c r="A1" s="745" t="s">
        <v>427</v>
      </c>
      <c r="B1" s="788"/>
      <c r="C1" s="788"/>
      <c r="D1" s="788"/>
      <c r="E1" s="788"/>
      <c r="F1" s="788"/>
      <c r="G1" s="788"/>
      <c r="H1" s="789"/>
      <c r="I1" s="309"/>
      <c r="J1" s="309"/>
      <c r="K1" s="309"/>
    </row>
    <row r="2" spans="1:11" s="81" customFormat="1" ht="30" customHeight="1" x14ac:dyDescent="0.25">
      <c r="A2" s="881"/>
      <c r="B2" s="882" t="s">
        <v>146</v>
      </c>
      <c r="C2" s="882"/>
      <c r="D2" s="882"/>
      <c r="E2" s="882" t="s">
        <v>147</v>
      </c>
      <c r="F2" s="882"/>
      <c r="G2" s="882"/>
      <c r="H2" s="883"/>
      <c r="I2" s="80"/>
    </row>
    <row r="3" spans="1:11" s="81" customFormat="1" ht="48.75" customHeight="1" x14ac:dyDescent="0.25">
      <c r="A3" s="791" t="s">
        <v>274</v>
      </c>
      <c r="B3" s="658" t="s">
        <v>6</v>
      </c>
      <c r="C3" s="658" t="s">
        <v>213</v>
      </c>
      <c r="D3" s="658" t="s">
        <v>57</v>
      </c>
      <c r="E3" s="658" t="s">
        <v>6</v>
      </c>
      <c r="F3" s="658" t="s">
        <v>213</v>
      </c>
      <c r="G3" s="658" t="s">
        <v>57</v>
      </c>
      <c r="H3" s="703" t="s">
        <v>4</v>
      </c>
      <c r="I3" s="80"/>
    </row>
    <row r="4" spans="1:11" s="81" customFormat="1" ht="19.95" customHeight="1" x14ac:dyDescent="0.25">
      <c r="A4" s="792" t="s">
        <v>452</v>
      </c>
      <c r="B4" s="884">
        <v>0</v>
      </c>
      <c r="C4" s="884">
        <v>0</v>
      </c>
      <c r="D4" s="884">
        <v>0</v>
      </c>
      <c r="E4" s="884">
        <v>3</v>
      </c>
      <c r="F4" s="884">
        <v>0</v>
      </c>
      <c r="G4" s="884">
        <v>3</v>
      </c>
      <c r="H4" s="885">
        <v>3</v>
      </c>
      <c r="I4" s="80"/>
    </row>
    <row r="5" spans="1:11" s="152" customFormat="1" ht="19.95" customHeight="1" x14ac:dyDescent="0.25">
      <c r="A5" s="797" t="s">
        <v>256</v>
      </c>
      <c r="B5" s="886">
        <v>1</v>
      </c>
      <c r="C5" s="886">
        <v>0</v>
      </c>
      <c r="D5" s="886">
        <v>1</v>
      </c>
      <c r="E5" s="886">
        <v>0</v>
      </c>
      <c r="F5" s="886">
        <v>1</v>
      </c>
      <c r="G5" s="886">
        <v>1</v>
      </c>
      <c r="H5" s="887">
        <v>2</v>
      </c>
      <c r="I5" s="164"/>
    </row>
    <row r="6" spans="1:11" ht="19.95" customHeight="1" x14ac:dyDescent="0.25">
      <c r="A6" s="792" t="s">
        <v>257</v>
      </c>
      <c r="B6" s="884">
        <v>0</v>
      </c>
      <c r="C6" s="884">
        <v>1</v>
      </c>
      <c r="D6" s="884">
        <v>1</v>
      </c>
      <c r="E6" s="884">
        <v>0</v>
      </c>
      <c r="F6" s="884">
        <v>0</v>
      </c>
      <c r="G6" s="884">
        <v>0</v>
      </c>
      <c r="H6" s="885">
        <v>1</v>
      </c>
      <c r="I6" s="82"/>
    </row>
    <row r="7" spans="1:11" s="164" customFormat="1" ht="19.95" customHeight="1" x14ac:dyDescent="0.25">
      <c r="A7" s="797" t="s">
        <v>258</v>
      </c>
      <c r="B7" s="886">
        <v>3</v>
      </c>
      <c r="C7" s="886">
        <v>0</v>
      </c>
      <c r="D7" s="886">
        <v>3</v>
      </c>
      <c r="E7" s="886">
        <v>7</v>
      </c>
      <c r="F7" s="886">
        <v>0</v>
      </c>
      <c r="G7" s="886">
        <v>7</v>
      </c>
      <c r="H7" s="887">
        <v>10</v>
      </c>
    </row>
    <row r="8" spans="1:11" s="83" customFormat="1" ht="19.95" customHeight="1" x14ac:dyDescent="0.25">
      <c r="A8" s="792" t="s">
        <v>259</v>
      </c>
      <c r="B8" s="884">
        <v>3</v>
      </c>
      <c r="C8" s="884">
        <v>7</v>
      </c>
      <c r="D8" s="884">
        <v>10</v>
      </c>
      <c r="E8" s="884">
        <v>2</v>
      </c>
      <c r="F8" s="884">
        <v>11</v>
      </c>
      <c r="G8" s="884">
        <v>13</v>
      </c>
      <c r="H8" s="885">
        <v>23</v>
      </c>
    </row>
    <row r="9" spans="1:11" s="164" customFormat="1" ht="19.95" customHeight="1" x14ac:dyDescent="0.25">
      <c r="A9" s="818" t="s">
        <v>260</v>
      </c>
      <c r="B9" s="886">
        <v>0</v>
      </c>
      <c r="C9" s="886">
        <v>0</v>
      </c>
      <c r="D9" s="886">
        <v>0</v>
      </c>
      <c r="E9" s="886">
        <v>0</v>
      </c>
      <c r="F9" s="886">
        <v>2</v>
      </c>
      <c r="G9" s="886">
        <v>2</v>
      </c>
      <c r="H9" s="887">
        <v>2</v>
      </c>
    </row>
    <row r="10" spans="1:11" s="83" customFormat="1" ht="19.95" customHeight="1" x14ac:dyDescent="0.25">
      <c r="A10" s="792" t="s">
        <v>261</v>
      </c>
      <c r="B10" s="884">
        <v>1</v>
      </c>
      <c r="C10" s="884">
        <v>2</v>
      </c>
      <c r="D10" s="884">
        <v>3</v>
      </c>
      <c r="E10" s="884">
        <v>3</v>
      </c>
      <c r="F10" s="884">
        <v>0</v>
      </c>
      <c r="G10" s="884">
        <v>3</v>
      </c>
      <c r="H10" s="885">
        <v>6</v>
      </c>
    </row>
    <row r="11" spans="1:11" s="164" customFormat="1" ht="19.95" customHeight="1" x14ac:dyDescent="0.25">
      <c r="A11" s="797" t="s">
        <v>262</v>
      </c>
      <c r="B11" s="886">
        <v>13</v>
      </c>
      <c r="C11" s="886">
        <v>42</v>
      </c>
      <c r="D11" s="886">
        <v>55</v>
      </c>
      <c r="E11" s="886">
        <v>15</v>
      </c>
      <c r="F11" s="886">
        <v>37</v>
      </c>
      <c r="G11" s="886">
        <v>52</v>
      </c>
      <c r="H11" s="887">
        <v>107</v>
      </c>
    </row>
    <row r="12" spans="1:11" ht="25.05" customHeight="1" x14ac:dyDescent="0.25">
      <c r="A12" s="888" t="s">
        <v>148</v>
      </c>
      <c r="B12" s="889">
        <v>21</v>
      </c>
      <c r="C12" s="889">
        <v>52</v>
      </c>
      <c r="D12" s="889">
        <v>73</v>
      </c>
      <c r="E12" s="889">
        <v>30</v>
      </c>
      <c r="F12" s="889">
        <v>51</v>
      </c>
      <c r="G12" s="889">
        <v>81</v>
      </c>
      <c r="H12" s="890">
        <v>154</v>
      </c>
      <c r="I12" s="78"/>
    </row>
    <row r="13" spans="1:11" ht="19.95" customHeight="1" thickBot="1" x14ac:dyDescent="0.3">
      <c r="A13" s="891" t="s">
        <v>434</v>
      </c>
      <c r="B13" s="757"/>
      <c r="C13" s="757"/>
      <c r="D13" s="757"/>
      <c r="E13" s="757"/>
      <c r="F13" s="757"/>
      <c r="G13" s="757"/>
      <c r="H13" s="757"/>
    </row>
    <row r="14" spans="1:11" ht="12.6" thickTop="1" x14ac:dyDescent="0.25"/>
  </sheetData>
  <mergeCells count="3">
    <mergeCell ref="A1:H1"/>
    <mergeCell ref="B2:D2"/>
    <mergeCell ref="E2:G2"/>
  </mergeCells>
  <printOptions horizontalCentered="1"/>
  <pageMargins left="0.47244094488188981" right="0.47244094488188981" top="0.59055118110236227" bottom="0.39370078740157483" header="0.31496062992125984" footer="0.31496062992125984"/>
  <pageSetup paperSize="9" scale="9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3"/>
  <sheetViews>
    <sheetView showGridLines="0" view="pageBreakPreview" zoomScaleNormal="100" zoomScaleSheetLayoutView="100" workbookViewId="0">
      <selection activeCell="A2" sqref="A2:A3"/>
    </sheetView>
  </sheetViews>
  <sheetFormatPr defaultColWidth="9.109375" defaultRowHeight="14.4" x14ac:dyDescent="0.3"/>
  <cols>
    <col min="1" max="1" width="12.109375" style="103" customWidth="1"/>
    <col min="2" max="2" width="7.88671875" style="1" customWidth="1"/>
    <col min="3" max="3" width="8.6640625" style="1" customWidth="1"/>
    <col min="4" max="4" width="7.88671875" style="1" customWidth="1"/>
    <col min="5" max="5" width="8.109375" style="1" customWidth="1"/>
    <col min="6" max="6" width="7.109375" style="1" customWidth="1"/>
    <col min="7" max="7" width="7" style="1" customWidth="1"/>
    <col min="8" max="8" width="7.5546875" style="1" customWidth="1"/>
    <col min="9" max="10" width="7.109375" style="1" customWidth="1"/>
    <col min="11" max="11" width="7.6640625" style="1" customWidth="1"/>
    <col min="12" max="12" width="6.109375" style="1" customWidth="1"/>
    <col min="13" max="13" width="6.88671875" style="1" customWidth="1"/>
    <col min="14" max="14" width="7.33203125" style="1" customWidth="1"/>
    <col min="15" max="15" width="7" style="1" customWidth="1"/>
    <col min="16" max="16" width="7.6640625" style="1" customWidth="1"/>
    <col min="17" max="17" width="8.6640625" style="1" customWidth="1"/>
    <col min="18" max="18" width="7.33203125" style="1" customWidth="1"/>
    <col min="19" max="19" width="8.5546875" style="1" customWidth="1"/>
    <col min="20" max="236" width="9.109375" style="1"/>
    <col min="237" max="237" width="19" style="1" customWidth="1"/>
    <col min="238" max="16384" width="9.109375" style="1"/>
  </cols>
  <sheetData>
    <row r="1" spans="1:19" s="233" customFormat="1" ht="30" customHeight="1" x14ac:dyDescent="0.3">
      <c r="A1" s="378" t="s">
        <v>335</v>
      </c>
      <c r="B1" s="379"/>
      <c r="C1" s="379"/>
      <c r="D1" s="379"/>
      <c r="E1" s="379"/>
      <c r="F1" s="379"/>
      <c r="G1" s="379"/>
      <c r="H1" s="379"/>
      <c r="I1" s="379"/>
      <c r="J1" s="379"/>
      <c r="K1" s="379"/>
      <c r="L1" s="379"/>
      <c r="M1" s="379"/>
      <c r="N1" s="379"/>
      <c r="O1" s="379"/>
      <c r="P1" s="379"/>
      <c r="Q1" s="379"/>
      <c r="R1" s="379"/>
      <c r="S1" s="380"/>
    </row>
    <row r="2" spans="1:19" s="219" customFormat="1" ht="22.5" customHeight="1" x14ac:dyDescent="0.3">
      <c r="A2" s="411" t="s">
        <v>626</v>
      </c>
      <c r="B2" s="381" t="s">
        <v>129</v>
      </c>
      <c r="C2" s="381"/>
      <c r="D2" s="381"/>
      <c r="E2" s="381" t="s">
        <v>6</v>
      </c>
      <c r="F2" s="381"/>
      <c r="G2" s="381"/>
      <c r="H2" s="381" t="s">
        <v>174</v>
      </c>
      <c r="I2" s="381"/>
      <c r="J2" s="381"/>
      <c r="K2" s="381" t="s">
        <v>175</v>
      </c>
      <c r="L2" s="381"/>
      <c r="M2" s="381"/>
      <c r="N2" s="381" t="s">
        <v>176</v>
      </c>
      <c r="O2" s="381"/>
      <c r="P2" s="381"/>
      <c r="Q2" s="381" t="s">
        <v>57</v>
      </c>
      <c r="R2" s="381"/>
      <c r="S2" s="382"/>
    </row>
    <row r="3" spans="1:19" s="9" customFormat="1" x14ac:dyDescent="0.3">
      <c r="A3" s="410"/>
      <c r="B3" s="384" t="s">
        <v>107</v>
      </c>
      <c r="C3" s="385" t="s">
        <v>106</v>
      </c>
      <c r="D3" s="386" t="s">
        <v>4</v>
      </c>
      <c r="E3" s="384" t="s">
        <v>107</v>
      </c>
      <c r="F3" s="385" t="s">
        <v>106</v>
      </c>
      <c r="G3" s="386" t="s">
        <v>4</v>
      </c>
      <c r="H3" s="384" t="s">
        <v>107</v>
      </c>
      <c r="I3" s="385" t="s">
        <v>106</v>
      </c>
      <c r="J3" s="386" t="s">
        <v>4</v>
      </c>
      <c r="K3" s="384" t="s">
        <v>107</v>
      </c>
      <c r="L3" s="385" t="s">
        <v>106</v>
      </c>
      <c r="M3" s="386" t="s">
        <v>4</v>
      </c>
      <c r="N3" s="384" t="s">
        <v>107</v>
      </c>
      <c r="O3" s="385" t="s">
        <v>106</v>
      </c>
      <c r="P3" s="386" t="s">
        <v>4</v>
      </c>
      <c r="Q3" s="384" t="s">
        <v>107</v>
      </c>
      <c r="R3" s="385" t="s">
        <v>106</v>
      </c>
      <c r="S3" s="387" t="s">
        <v>4</v>
      </c>
    </row>
    <row r="4" spans="1:19" x14ac:dyDescent="0.3">
      <c r="A4" s="388" t="s">
        <v>311</v>
      </c>
      <c r="B4" s="389">
        <v>315</v>
      </c>
      <c r="C4" s="389">
        <v>539</v>
      </c>
      <c r="D4" s="389">
        <v>854</v>
      </c>
      <c r="E4" s="389">
        <v>51</v>
      </c>
      <c r="F4" s="389">
        <v>65</v>
      </c>
      <c r="G4" s="389">
        <f>E4+F4</f>
        <v>116</v>
      </c>
      <c r="H4" s="389">
        <v>22</v>
      </c>
      <c r="I4" s="389">
        <v>46</v>
      </c>
      <c r="J4" s="389">
        <v>68</v>
      </c>
      <c r="K4" s="389">
        <v>17</v>
      </c>
      <c r="L4" s="389">
        <v>17</v>
      </c>
      <c r="M4" s="389">
        <v>34</v>
      </c>
      <c r="N4" s="389" t="s">
        <v>334</v>
      </c>
      <c r="O4" s="389">
        <v>5</v>
      </c>
      <c r="P4" s="389">
        <v>8</v>
      </c>
      <c r="Q4" s="389" t="s">
        <v>334</v>
      </c>
      <c r="R4" s="389">
        <v>672</v>
      </c>
      <c r="S4" s="390">
        <v>1080</v>
      </c>
    </row>
    <row r="5" spans="1:19" x14ac:dyDescent="0.3">
      <c r="A5" s="391" t="s">
        <v>313</v>
      </c>
      <c r="B5" s="392">
        <v>303</v>
      </c>
      <c r="C5" s="392">
        <v>769</v>
      </c>
      <c r="D5" s="392">
        <v>1072</v>
      </c>
      <c r="E5" s="392">
        <v>228</v>
      </c>
      <c r="F5" s="392">
        <v>474</v>
      </c>
      <c r="G5" s="392">
        <v>702</v>
      </c>
      <c r="H5" s="392">
        <v>264</v>
      </c>
      <c r="I5" s="392">
        <v>579</v>
      </c>
      <c r="J5" s="392">
        <v>843</v>
      </c>
      <c r="K5" s="392">
        <v>117</v>
      </c>
      <c r="L5" s="392">
        <v>160</v>
      </c>
      <c r="M5" s="392">
        <v>277</v>
      </c>
      <c r="N5" s="392">
        <v>23</v>
      </c>
      <c r="O5" s="392">
        <v>19</v>
      </c>
      <c r="P5" s="392">
        <v>42</v>
      </c>
      <c r="Q5" s="392">
        <v>935</v>
      </c>
      <c r="R5" s="392">
        <v>2001</v>
      </c>
      <c r="S5" s="393">
        <v>2936</v>
      </c>
    </row>
    <row r="6" spans="1:19" x14ac:dyDescent="0.3">
      <c r="A6" s="388" t="s">
        <v>314</v>
      </c>
      <c r="B6" s="389">
        <v>74</v>
      </c>
      <c r="C6" s="389">
        <v>222</v>
      </c>
      <c r="D6" s="389">
        <v>296</v>
      </c>
      <c r="E6" s="389">
        <v>406</v>
      </c>
      <c r="F6" s="389">
        <v>790</v>
      </c>
      <c r="G6" s="389">
        <v>1196</v>
      </c>
      <c r="H6" s="389">
        <v>355</v>
      </c>
      <c r="I6" s="389">
        <v>799</v>
      </c>
      <c r="J6" s="389">
        <v>1154</v>
      </c>
      <c r="K6" s="389">
        <v>124</v>
      </c>
      <c r="L6" s="389">
        <v>216</v>
      </c>
      <c r="M6" s="389">
        <v>340</v>
      </c>
      <c r="N6" s="389">
        <v>25</v>
      </c>
      <c r="O6" s="389">
        <v>34</v>
      </c>
      <c r="P6" s="389">
        <v>59</v>
      </c>
      <c r="Q6" s="389">
        <v>984</v>
      </c>
      <c r="R6" s="389">
        <v>2061</v>
      </c>
      <c r="S6" s="390">
        <v>3045</v>
      </c>
    </row>
    <row r="7" spans="1:19" x14ac:dyDescent="0.3">
      <c r="A7" s="391" t="s">
        <v>312</v>
      </c>
      <c r="B7" s="392">
        <v>26</v>
      </c>
      <c r="C7" s="392">
        <v>80</v>
      </c>
      <c r="D7" s="392">
        <v>106</v>
      </c>
      <c r="E7" s="392">
        <v>493</v>
      </c>
      <c r="F7" s="392">
        <v>930</v>
      </c>
      <c r="G7" s="392">
        <v>1423</v>
      </c>
      <c r="H7" s="392">
        <v>453</v>
      </c>
      <c r="I7" s="392">
        <v>767</v>
      </c>
      <c r="J7" s="392">
        <v>1220</v>
      </c>
      <c r="K7" s="392">
        <v>150</v>
      </c>
      <c r="L7" s="392">
        <v>223</v>
      </c>
      <c r="M7" s="392">
        <v>373</v>
      </c>
      <c r="N7" s="392">
        <v>24</v>
      </c>
      <c r="O7" s="392">
        <v>29</v>
      </c>
      <c r="P7" s="392">
        <v>53</v>
      </c>
      <c r="Q7" s="392">
        <v>1146</v>
      </c>
      <c r="R7" s="392">
        <v>2029</v>
      </c>
      <c r="S7" s="393">
        <v>3175</v>
      </c>
    </row>
    <row r="8" spans="1:19" x14ac:dyDescent="0.3">
      <c r="A8" s="388" t="s">
        <v>8</v>
      </c>
      <c r="B8" s="389">
        <v>26</v>
      </c>
      <c r="C8" s="389">
        <v>32</v>
      </c>
      <c r="D8" s="389">
        <v>58</v>
      </c>
      <c r="E8" s="389">
        <v>982</v>
      </c>
      <c r="F8" s="389">
        <v>1242</v>
      </c>
      <c r="G8" s="389">
        <v>2224</v>
      </c>
      <c r="H8" s="389">
        <v>1230</v>
      </c>
      <c r="I8" s="389">
        <v>1721</v>
      </c>
      <c r="J8" s="389">
        <v>2951</v>
      </c>
      <c r="K8" s="389">
        <v>346</v>
      </c>
      <c r="L8" s="389">
        <v>517</v>
      </c>
      <c r="M8" s="389">
        <v>863</v>
      </c>
      <c r="N8" s="389">
        <v>82</v>
      </c>
      <c r="O8" s="389">
        <v>79</v>
      </c>
      <c r="P8" s="389">
        <v>161</v>
      </c>
      <c r="Q8" s="389">
        <v>2666</v>
      </c>
      <c r="R8" s="389">
        <v>3591</v>
      </c>
      <c r="S8" s="390">
        <v>6257</v>
      </c>
    </row>
    <row r="9" spans="1:19" x14ac:dyDescent="0.3">
      <c r="A9" s="391" t="s">
        <v>9</v>
      </c>
      <c r="B9" s="392">
        <v>37</v>
      </c>
      <c r="C9" s="392">
        <v>44</v>
      </c>
      <c r="D9" s="392">
        <v>81</v>
      </c>
      <c r="E9" s="392">
        <v>1073</v>
      </c>
      <c r="F9" s="392">
        <v>1215</v>
      </c>
      <c r="G9" s="392">
        <v>2288</v>
      </c>
      <c r="H9" s="392">
        <v>1616</v>
      </c>
      <c r="I9" s="392">
        <v>1888</v>
      </c>
      <c r="J9" s="392">
        <v>3504</v>
      </c>
      <c r="K9" s="392">
        <v>616</v>
      </c>
      <c r="L9" s="392">
        <v>814</v>
      </c>
      <c r="M9" s="392">
        <v>1430</v>
      </c>
      <c r="N9" s="392">
        <v>171</v>
      </c>
      <c r="O9" s="392">
        <v>220</v>
      </c>
      <c r="P9" s="392">
        <v>391</v>
      </c>
      <c r="Q9" s="392">
        <v>3513</v>
      </c>
      <c r="R9" s="392">
        <v>4181</v>
      </c>
      <c r="S9" s="393">
        <v>7694</v>
      </c>
    </row>
    <row r="10" spans="1:19" x14ac:dyDescent="0.3">
      <c r="A10" s="388" t="s">
        <v>177</v>
      </c>
      <c r="B10" s="389">
        <v>14</v>
      </c>
      <c r="C10" s="389">
        <v>28</v>
      </c>
      <c r="D10" s="389">
        <v>42</v>
      </c>
      <c r="E10" s="389">
        <v>608</v>
      </c>
      <c r="F10" s="389">
        <v>573</v>
      </c>
      <c r="G10" s="389">
        <v>1181</v>
      </c>
      <c r="H10" s="389">
        <v>957</v>
      </c>
      <c r="I10" s="389">
        <v>874</v>
      </c>
      <c r="J10" s="389">
        <v>1931</v>
      </c>
      <c r="K10" s="389">
        <v>336</v>
      </c>
      <c r="L10" s="389">
        <v>361</v>
      </c>
      <c r="M10" s="389">
        <v>697</v>
      </c>
      <c r="N10" s="389">
        <v>80</v>
      </c>
      <c r="O10" s="389">
        <v>90</v>
      </c>
      <c r="P10" s="389">
        <v>170</v>
      </c>
      <c r="Q10" s="389">
        <v>1995</v>
      </c>
      <c r="R10" s="389">
        <v>1926</v>
      </c>
      <c r="S10" s="390">
        <v>3921</v>
      </c>
    </row>
    <row r="11" spans="1:19" s="63" customFormat="1" ht="25.05" customHeight="1" x14ac:dyDescent="0.3">
      <c r="A11" s="391" t="s">
        <v>14</v>
      </c>
      <c r="B11" s="394">
        <v>795</v>
      </c>
      <c r="C11" s="394">
        <v>1714</v>
      </c>
      <c r="D11" s="394">
        <v>2509</v>
      </c>
      <c r="E11" s="394">
        <v>3841</v>
      </c>
      <c r="F11" s="394">
        <v>5289</v>
      </c>
      <c r="G11" s="394">
        <v>9130</v>
      </c>
      <c r="H11" s="394">
        <v>4897</v>
      </c>
      <c r="I11" s="394">
        <v>6674</v>
      </c>
      <c r="J11" s="394">
        <v>11571</v>
      </c>
      <c r="K11" s="394">
        <v>1706</v>
      </c>
      <c r="L11" s="394">
        <v>2308</v>
      </c>
      <c r="M11" s="394">
        <v>4014</v>
      </c>
      <c r="N11" s="394">
        <v>408</v>
      </c>
      <c r="O11" s="394">
        <v>476</v>
      </c>
      <c r="P11" s="394">
        <v>884</v>
      </c>
      <c r="Q11" s="394">
        <v>11647</v>
      </c>
      <c r="R11" s="394">
        <v>16461</v>
      </c>
      <c r="S11" s="395">
        <v>28108</v>
      </c>
    </row>
    <row r="12" spans="1:19" ht="22.5" customHeight="1" x14ac:dyDescent="0.3">
      <c r="A12" s="396" t="s">
        <v>180</v>
      </c>
      <c r="B12" s="397"/>
      <c r="C12" s="397"/>
      <c r="D12" s="397"/>
      <c r="E12" s="397"/>
      <c r="F12" s="397"/>
      <c r="G12" s="397"/>
      <c r="H12" s="397"/>
      <c r="I12" s="397"/>
      <c r="J12" s="397"/>
      <c r="K12" s="397"/>
      <c r="L12" s="397"/>
      <c r="M12" s="397"/>
      <c r="N12" s="397"/>
      <c r="O12" s="397"/>
      <c r="P12" s="397"/>
      <c r="Q12" s="397"/>
      <c r="R12" s="397"/>
      <c r="S12" s="398"/>
    </row>
    <row r="13" spans="1:19" x14ac:dyDescent="0.3">
      <c r="A13" s="388" t="s">
        <v>311</v>
      </c>
      <c r="B13" s="399">
        <v>1.81</v>
      </c>
      <c r="C13" s="400">
        <v>2.9603022913508648</v>
      </c>
      <c r="D13" s="400">
        <v>2.3966615122541244</v>
      </c>
      <c r="E13" s="400">
        <v>0.29267788789863014</v>
      </c>
      <c r="F13" s="400">
        <v>0.35699378281596694</v>
      </c>
      <c r="G13" s="400">
        <v>0.32554184475582959</v>
      </c>
      <c r="H13" s="400">
        <v>0.12625320654450714</v>
      </c>
      <c r="I13" s="400">
        <v>0.25264175399283817</v>
      </c>
      <c r="J13" s="400">
        <v>0.19083487451203804</v>
      </c>
      <c r="K13" s="400">
        <v>9.7559295966210061E-2</v>
      </c>
      <c r="L13" s="400">
        <v>9.3367604736483673E-2</v>
      </c>
      <c r="M13" s="400">
        <v>9.5417437256019019E-2</v>
      </c>
      <c r="N13" s="400" t="s">
        <v>334</v>
      </c>
      <c r="O13" s="400">
        <v>2.7461060216612845E-2</v>
      </c>
      <c r="P13" s="400">
        <v>2.2451161707298592E-2</v>
      </c>
      <c r="Q13" s="400">
        <v>2.3414231031890411</v>
      </c>
      <c r="R13" s="400">
        <v>3.6907664931127662</v>
      </c>
      <c r="S13" s="401">
        <v>3.0309068304853097</v>
      </c>
    </row>
    <row r="14" spans="1:19" x14ac:dyDescent="0.3">
      <c r="A14" s="391" t="s">
        <v>313</v>
      </c>
      <c r="B14" s="402">
        <v>1.9332240179158187</v>
      </c>
      <c r="C14" s="402">
        <v>4.6879667392112756</v>
      </c>
      <c r="D14" s="402">
        <v>3.3419584125697539</v>
      </c>
      <c r="E14" s="402">
        <v>1.4547032214020021</v>
      </c>
      <c r="F14" s="402">
        <v>2.8895919822966771</v>
      </c>
      <c r="G14" s="402">
        <v>2.1884839604701192</v>
      </c>
      <c r="H14" s="402">
        <v>1.684393203728634</v>
      </c>
      <c r="I14" s="402">
        <v>3.5296914720459407</v>
      </c>
      <c r="J14" s="402">
        <v>2.6280512516756551</v>
      </c>
      <c r="K14" s="402">
        <v>0.74649244256155378</v>
      </c>
      <c r="L14" s="402">
        <v>0.97538969866554492</v>
      </c>
      <c r="M14" s="402">
        <v>0.86354708981513228</v>
      </c>
      <c r="N14" s="402">
        <v>0.14674637759757037</v>
      </c>
      <c r="O14" s="402">
        <v>0.11582752671653347</v>
      </c>
      <c r="P14" s="402">
        <v>0.13093493780590454</v>
      </c>
      <c r="Q14" s="402">
        <v>5.9655592632055789</v>
      </c>
      <c r="R14" s="402">
        <v>12.198467418935971</v>
      </c>
      <c r="S14" s="403">
        <v>9.1529756523365648</v>
      </c>
    </row>
    <row r="15" spans="1:19" x14ac:dyDescent="0.3">
      <c r="A15" s="388" t="s">
        <v>314</v>
      </c>
      <c r="B15" s="400">
        <v>0.50198419428145036</v>
      </c>
      <c r="C15" s="400">
        <v>1.4315561402151205</v>
      </c>
      <c r="D15" s="400">
        <v>0.97854151032592696</v>
      </c>
      <c r="E15" s="400">
        <v>2.7541294983549842</v>
      </c>
      <c r="F15" s="400">
        <v>5.0942763548195718</v>
      </c>
      <c r="G15" s="400">
        <v>3.9538366430736782</v>
      </c>
      <c r="H15" s="400">
        <v>2.4081674185123627</v>
      </c>
      <c r="I15" s="400">
        <v>5.1523124145580237</v>
      </c>
      <c r="J15" s="400">
        <v>3.8149895368787829</v>
      </c>
      <c r="K15" s="400">
        <v>0.84116270393107895</v>
      </c>
      <c r="L15" s="400">
        <v>1.3928654337228197</v>
      </c>
      <c r="M15" s="400">
        <v>1.1240003834824839</v>
      </c>
      <c r="N15" s="400">
        <v>0.1695892548248143</v>
      </c>
      <c r="O15" s="400">
        <v>0.21924733678970312</v>
      </c>
      <c r="P15" s="400">
        <v>0.19504712536901925</v>
      </c>
      <c r="Q15" s="400">
        <v>6.6750330699046909</v>
      </c>
      <c r="R15" s="400">
        <v>13.29025768010524</v>
      </c>
      <c r="S15" s="401">
        <v>10.066415199129892</v>
      </c>
    </row>
    <row r="16" spans="1:19" x14ac:dyDescent="0.3">
      <c r="A16" s="391" t="s">
        <v>312</v>
      </c>
      <c r="B16" s="402">
        <v>0.18737793408620829</v>
      </c>
      <c r="C16" s="402">
        <v>0.5545465888452954</v>
      </c>
      <c r="D16" s="402">
        <v>0.37453315855119268</v>
      </c>
      <c r="E16" s="402">
        <v>3.5529739040192565</v>
      </c>
      <c r="F16" s="402">
        <v>6.4466040953265589</v>
      </c>
      <c r="G16" s="402">
        <v>5.02793098696554</v>
      </c>
      <c r="H16" s="402">
        <v>3.2647001592712441</v>
      </c>
      <c r="I16" s="402">
        <v>5.316715420554269</v>
      </c>
      <c r="J16" s="402">
        <v>4.3106646550231611</v>
      </c>
      <c r="K16" s="402">
        <v>1.0810265428050478</v>
      </c>
      <c r="L16" s="402">
        <v>1.5457986164062607</v>
      </c>
      <c r="M16" s="402">
        <v>1.3179327182980649</v>
      </c>
      <c r="N16" s="402">
        <v>0.17296424684880762</v>
      </c>
      <c r="O16" s="402">
        <v>0.20102313845641959</v>
      </c>
      <c r="P16" s="402">
        <v>0.18726657927559634</v>
      </c>
      <c r="Q16" s="402">
        <v>8.2590427870305643</v>
      </c>
      <c r="R16" s="402">
        <v>14.064687859588805</v>
      </c>
      <c r="S16" s="403">
        <v>11.218328098113554</v>
      </c>
    </row>
    <row r="17" spans="1:19" x14ac:dyDescent="0.3">
      <c r="A17" s="388" t="s">
        <v>8</v>
      </c>
      <c r="B17" s="400">
        <v>4.8401449064921234E-2</v>
      </c>
      <c r="C17" s="400">
        <v>6.212096504919204E-2</v>
      </c>
      <c r="D17" s="400">
        <v>5.5117466725205219E-2</v>
      </c>
      <c r="E17" s="400">
        <v>1.828085499298179</v>
      </c>
      <c r="F17" s="400">
        <v>2.4110699559717661</v>
      </c>
      <c r="G17" s="400">
        <v>2.1134697585664899</v>
      </c>
      <c r="H17" s="400">
        <v>2.2897608596097356</v>
      </c>
      <c r="I17" s="400">
        <v>3.3409431515518593</v>
      </c>
      <c r="J17" s="400">
        <v>2.804338694932424</v>
      </c>
      <c r="K17" s="400">
        <v>0.64411159140241347</v>
      </c>
      <c r="L17" s="400">
        <v>1.0036418415760089</v>
      </c>
      <c r="M17" s="400">
        <v>0.82010989282503632</v>
      </c>
      <c r="N17" s="400">
        <v>0.15265072397398236</v>
      </c>
      <c r="O17" s="400">
        <v>0.15336113246519284</v>
      </c>
      <c r="P17" s="400">
        <v>0.1529984852199662</v>
      </c>
      <c r="Q17" s="400">
        <v>4.963010123349231</v>
      </c>
      <c r="R17" s="400">
        <v>6.9711370466140199</v>
      </c>
      <c r="S17" s="401">
        <v>5.9460342982691214</v>
      </c>
    </row>
    <row r="18" spans="1:19" x14ac:dyDescent="0.3">
      <c r="A18" s="391" t="s">
        <v>9</v>
      </c>
      <c r="B18" s="402">
        <v>5.8009733092514552E-2</v>
      </c>
      <c r="C18" s="402">
        <v>6.9093307370999654E-2</v>
      </c>
      <c r="D18" s="402">
        <v>6.3547155127235522E-2</v>
      </c>
      <c r="E18" s="402">
        <v>1.6822822596829219</v>
      </c>
      <c r="F18" s="402">
        <v>1.9079174649037403</v>
      </c>
      <c r="G18" s="402">
        <v>1.7950109991495666</v>
      </c>
      <c r="H18" s="402">
        <v>2.5336142885811759</v>
      </c>
      <c r="I18" s="402">
        <v>2.9647310071919852</v>
      </c>
      <c r="J18" s="402">
        <v>2.7490028588374478</v>
      </c>
      <c r="K18" s="402">
        <v>0.9657836644591612</v>
      </c>
      <c r="L18" s="402">
        <v>1.2782261863634936</v>
      </c>
      <c r="M18" s="402">
        <v>1.1218818744684791</v>
      </c>
      <c r="N18" s="402">
        <v>0.26809903672486451</v>
      </c>
      <c r="O18" s="402">
        <v>0.34546653685499829</v>
      </c>
      <c r="P18" s="402">
        <v>0.3067523167252974</v>
      </c>
      <c r="Q18" s="402">
        <v>5.5077889825406379</v>
      </c>
      <c r="R18" s="402">
        <v>6.5654345026852177</v>
      </c>
      <c r="S18" s="403">
        <v>6.0361952043080267</v>
      </c>
    </row>
    <row r="19" spans="1:19" x14ac:dyDescent="0.3">
      <c r="A19" s="388" t="s">
        <v>177</v>
      </c>
      <c r="B19" s="400">
        <v>2.6748338259485631E-2</v>
      </c>
      <c r="C19" s="400">
        <v>5.8909666234662442E-2</v>
      </c>
      <c r="D19" s="400">
        <v>4.2054628963022971E-2</v>
      </c>
      <c r="E19" s="400">
        <v>1.1616421186976615</v>
      </c>
      <c r="F19" s="400">
        <v>1.2055442411593422</v>
      </c>
      <c r="G19" s="400">
        <v>1.1825361144126221</v>
      </c>
      <c r="H19" s="400">
        <v>1.8284399795948392</v>
      </c>
      <c r="I19" s="400">
        <v>1.8388231531819634</v>
      </c>
      <c r="J19" s="400">
        <v>1.8333815626498822</v>
      </c>
      <c r="K19" s="400">
        <v>0.64196011822765509</v>
      </c>
      <c r="L19" s="400">
        <v>0.75951391109689803</v>
      </c>
      <c r="M19" s="400">
        <v>0.69790658064826205</v>
      </c>
      <c r="N19" s="400">
        <v>0.15284764719706073</v>
      </c>
      <c r="O19" s="400">
        <v>0.18935249861141501</v>
      </c>
      <c r="P19" s="400">
        <v>0.17022111723128344</v>
      </c>
      <c r="Q19" s="400">
        <v>3.8116382019767023</v>
      </c>
      <c r="R19" s="400">
        <v>4.0521434702842818</v>
      </c>
      <c r="S19" s="401">
        <v>3.9261000039050726</v>
      </c>
    </row>
    <row r="20" spans="1:19" s="63" customFormat="1" ht="25.05" customHeight="1" thickBot="1" x14ac:dyDescent="0.35">
      <c r="A20" s="404" t="s">
        <v>14</v>
      </c>
      <c r="B20" s="405">
        <v>0.34333051327263941</v>
      </c>
      <c r="C20" s="405">
        <v>0.75416938186711047</v>
      </c>
      <c r="D20" s="405">
        <v>0.54683134230639474</v>
      </c>
      <c r="E20" s="405">
        <v>1.6587830207298213</v>
      </c>
      <c r="F20" s="405">
        <v>2.327188950230541</v>
      </c>
      <c r="G20" s="405">
        <v>1.9898645497239469</v>
      </c>
      <c r="H20" s="405">
        <v>2.1148295893032896</v>
      </c>
      <c r="I20" s="405">
        <v>2.9365965312608489</v>
      </c>
      <c r="J20" s="405">
        <v>2.5218754331714996</v>
      </c>
      <c r="K20" s="405">
        <v>0.73675705112342493</v>
      </c>
      <c r="L20" s="405">
        <v>1.0155326332259573</v>
      </c>
      <c r="M20" s="405">
        <v>0.87484296852047361</v>
      </c>
      <c r="N20" s="405">
        <v>0.17619981058520362</v>
      </c>
      <c r="O20" s="405">
        <v>0.20944260546601198</v>
      </c>
      <c r="P20" s="405">
        <v>0.19266596516494736</v>
      </c>
      <c r="Q20" s="405">
        <v>5.0298999850143788</v>
      </c>
      <c r="R20" s="405">
        <v>7.2429301020504697</v>
      </c>
      <c r="S20" s="406">
        <v>6.1260802588872618</v>
      </c>
    </row>
    <row r="21" spans="1:19" s="106" customFormat="1" ht="21.6" customHeight="1" thickTop="1" x14ac:dyDescent="0.3">
      <c r="A21" s="407" t="s">
        <v>436</v>
      </c>
      <c r="B21" s="220"/>
      <c r="C21" s="220"/>
      <c r="D21" s="220"/>
      <c r="E21" s="220"/>
      <c r="F21" s="220"/>
      <c r="G21" s="220"/>
      <c r="H21" s="220"/>
      <c r="I21" s="220"/>
      <c r="J21" s="220"/>
      <c r="K21" s="220"/>
      <c r="L21" s="220"/>
      <c r="M21" s="220"/>
      <c r="N21" s="220"/>
      <c r="O21" s="220"/>
      <c r="P21" s="220"/>
      <c r="Q21" s="220"/>
      <c r="R21" s="220"/>
      <c r="S21" s="220"/>
    </row>
    <row r="22" spans="1:19" s="101" customFormat="1" x14ac:dyDescent="0.3">
      <c r="A22" s="408" t="s">
        <v>437</v>
      </c>
      <c r="B22" s="105"/>
      <c r="C22" s="105"/>
      <c r="D22" s="105"/>
      <c r="E22" s="105"/>
      <c r="F22" s="105"/>
      <c r="G22" s="105"/>
      <c r="H22" s="105"/>
      <c r="I22" s="105"/>
      <c r="J22" s="105"/>
      <c r="K22" s="105"/>
      <c r="L22" s="105"/>
      <c r="M22" s="105"/>
      <c r="N22" s="105"/>
      <c r="O22" s="105"/>
      <c r="P22" s="105"/>
      <c r="Q22" s="105"/>
      <c r="R22" s="105"/>
      <c r="S22" s="198"/>
    </row>
    <row r="23" spans="1:19" s="106" customFormat="1" ht="21" customHeight="1" x14ac:dyDescent="0.3">
      <c r="A23" s="409" t="s">
        <v>434</v>
      </c>
      <c r="B23" s="199"/>
      <c r="C23" s="199"/>
      <c r="D23" s="199"/>
      <c r="E23" s="199"/>
      <c r="F23" s="199"/>
      <c r="G23" s="199"/>
      <c r="H23" s="199"/>
      <c r="I23" s="198"/>
      <c r="J23" s="198"/>
      <c r="K23" s="198"/>
      <c r="L23" s="198"/>
      <c r="M23" s="198"/>
      <c r="N23" s="198"/>
      <c r="O23" s="198"/>
      <c r="P23" s="198"/>
      <c r="Q23" s="198"/>
      <c r="R23" s="198"/>
      <c r="S23" s="198"/>
    </row>
  </sheetData>
  <mergeCells count="9">
    <mergeCell ref="A12:S12"/>
    <mergeCell ref="A1:S1"/>
    <mergeCell ref="B2:D2"/>
    <mergeCell ref="E2:G2"/>
    <mergeCell ref="H2:J2"/>
    <mergeCell ref="K2:M2"/>
    <mergeCell ref="N2:P2"/>
    <mergeCell ref="Q2:S2"/>
    <mergeCell ref="A2:A3"/>
  </mergeCells>
  <printOptions horizontalCentered="1"/>
  <pageMargins left="0.39370078740157483" right="0.39370078740157483" top="0.74803149606299213" bottom="0.74803149606299213" header="0.31496062992125984" footer="0.31496062992125984"/>
  <pageSetup paperSize="9" scale="94" fitToHeight="0" orientation="landscape" r:id="rId1"/>
  <ignoredErrors>
    <ignoredError sqref="A6 A15" twoDigitTextYear="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view="pageBreakPreview" zoomScaleNormal="100" zoomScaleSheetLayoutView="100" workbookViewId="0">
      <selection activeCell="A11" sqref="A11"/>
    </sheetView>
  </sheetViews>
  <sheetFormatPr defaultColWidth="49.5546875" defaultRowHeight="22.5" customHeight="1" x14ac:dyDescent="0.3"/>
  <cols>
    <col min="1" max="1" width="70.44140625" style="30" customWidth="1"/>
    <col min="2" max="2" width="20" style="45" customWidth="1"/>
    <col min="3" max="255" width="9.109375" style="30" customWidth="1"/>
    <col min="256" max="16384" width="49.5546875" style="30"/>
  </cols>
  <sheetData>
    <row r="1" spans="1:6" s="308" customFormat="1" ht="49.95" customHeight="1" x14ac:dyDescent="0.3">
      <c r="A1" s="739" t="s">
        <v>649</v>
      </c>
      <c r="B1" s="452"/>
      <c r="C1" s="307"/>
      <c r="D1" s="307"/>
      <c r="E1" s="307"/>
      <c r="F1" s="307"/>
    </row>
    <row r="2" spans="1:6" s="28" customFormat="1" ht="30" customHeight="1" x14ac:dyDescent="0.3">
      <c r="A2" s="822" t="s">
        <v>428</v>
      </c>
      <c r="B2" s="728" t="s">
        <v>108</v>
      </c>
    </row>
    <row r="3" spans="1:6" s="165" customFormat="1" ht="19.95" customHeight="1" x14ac:dyDescent="0.25">
      <c r="A3" s="817" t="s">
        <v>233</v>
      </c>
      <c r="B3" s="892">
        <v>1</v>
      </c>
    </row>
    <row r="4" spans="1:6" s="156" customFormat="1" ht="19.95" customHeight="1" x14ac:dyDescent="0.25">
      <c r="A4" s="818" t="s">
        <v>117</v>
      </c>
      <c r="B4" s="763">
        <v>2</v>
      </c>
    </row>
    <row r="5" spans="1:6" s="165" customFormat="1" ht="19.95" customHeight="1" x14ac:dyDescent="0.25">
      <c r="A5" s="817" t="s">
        <v>29</v>
      </c>
      <c r="B5" s="892">
        <v>22</v>
      </c>
    </row>
    <row r="6" spans="1:6" s="156" customFormat="1" ht="19.95" customHeight="1" x14ac:dyDescent="0.25">
      <c r="A6" s="818" t="s">
        <v>234</v>
      </c>
      <c r="B6" s="763">
        <v>1</v>
      </c>
    </row>
    <row r="7" spans="1:6" s="165" customFormat="1" ht="19.95" customHeight="1" x14ac:dyDescent="0.25">
      <c r="A7" s="817" t="s">
        <v>118</v>
      </c>
      <c r="B7" s="892">
        <v>0</v>
      </c>
    </row>
    <row r="8" spans="1:6" s="156" customFormat="1" ht="19.95" customHeight="1" x14ac:dyDescent="0.25">
      <c r="A8" s="818" t="s">
        <v>33</v>
      </c>
      <c r="B8" s="763">
        <v>14</v>
      </c>
    </row>
    <row r="9" spans="1:6" s="165" customFormat="1" ht="19.95" customHeight="1" x14ac:dyDescent="0.25">
      <c r="A9" s="817" t="s">
        <v>38</v>
      </c>
      <c r="B9" s="892">
        <v>12</v>
      </c>
    </row>
    <row r="10" spans="1:6" s="156" customFormat="1" ht="19.95" customHeight="1" x14ac:dyDescent="0.25">
      <c r="A10" s="818" t="s">
        <v>149</v>
      </c>
      <c r="B10" s="763">
        <v>6</v>
      </c>
    </row>
    <row r="11" spans="1:6" s="165" customFormat="1" ht="25.05" customHeight="1" x14ac:dyDescent="0.25">
      <c r="A11" s="824" t="s">
        <v>150</v>
      </c>
      <c r="B11" s="893">
        <v>58</v>
      </c>
    </row>
    <row r="12" spans="1:6" s="29" customFormat="1" ht="19.95" customHeight="1" x14ac:dyDescent="0.3">
      <c r="A12" s="894" t="s">
        <v>434</v>
      </c>
      <c r="B12" s="895"/>
    </row>
  </sheetData>
  <mergeCells count="1">
    <mergeCell ref="A1:B1"/>
  </mergeCells>
  <printOptions horizontalCentered="1"/>
  <pageMargins left="0.47244094488188981" right="0.47244094488188981" top="0.74803149606299213" bottom="0.74803149606299213" header="0.31496062992125984" footer="0.31496062992125984"/>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view="pageBreakPreview" zoomScaleNormal="100" zoomScaleSheetLayoutView="100" workbookViewId="0">
      <selection activeCell="C8" sqref="C8"/>
    </sheetView>
  </sheetViews>
  <sheetFormatPr defaultColWidth="9.109375" defaultRowHeight="22.5" customHeight="1" x14ac:dyDescent="0.3"/>
  <cols>
    <col min="1" max="1" width="57.88671875" style="16" customWidth="1"/>
    <col min="2" max="2" width="24.88671875" style="16" customWidth="1"/>
    <col min="3" max="16384" width="9.109375" style="16"/>
  </cols>
  <sheetData>
    <row r="1" spans="1:2" s="306" customFormat="1" ht="49.95" customHeight="1" x14ac:dyDescent="0.3">
      <c r="A1" s="739" t="s">
        <v>429</v>
      </c>
      <c r="B1" s="739"/>
    </row>
    <row r="2" spans="1:2" ht="34.950000000000003" customHeight="1" x14ac:dyDescent="0.3">
      <c r="A2" s="896" t="s">
        <v>0</v>
      </c>
      <c r="B2" s="728" t="s">
        <v>650</v>
      </c>
    </row>
    <row r="3" spans="1:2" s="166" customFormat="1" ht="19.95" customHeight="1" x14ac:dyDescent="0.3">
      <c r="A3" s="898" t="s">
        <v>73</v>
      </c>
      <c r="B3" s="892">
        <v>1</v>
      </c>
    </row>
    <row r="4" spans="1:2" s="167" customFormat="1" ht="19.95" customHeight="1" x14ac:dyDescent="0.3">
      <c r="A4" s="899" t="s">
        <v>74</v>
      </c>
      <c r="B4" s="763">
        <v>3</v>
      </c>
    </row>
    <row r="5" spans="1:2" s="166" customFormat="1" ht="19.95" customHeight="1" x14ac:dyDescent="0.3">
      <c r="A5" s="898" t="s">
        <v>75</v>
      </c>
      <c r="B5" s="892">
        <v>1</v>
      </c>
    </row>
    <row r="6" spans="1:2" s="167" customFormat="1" ht="19.95" customHeight="1" x14ac:dyDescent="0.3">
      <c r="A6" s="899" t="s">
        <v>145</v>
      </c>
      <c r="B6" s="763">
        <v>10</v>
      </c>
    </row>
    <row r="7" spans="1:2" s="166" customFormat="1" ht="19.95" customHeight="1" x14ac:dyDescent="0.3">
      <c r="A7" s="898" t="s">
        <v>77</v>
      </c>
      <c r="B7" s="892">
        <v>4</v>
      </c>
    </row>
    <row r="8" spans="1:2" s="167" customFormat="1" ht="19.95" customHeight="1" x14ac:dyDescent="0.3">
      <c r="A8" s="899" t="s">
        <v>79</v>
      </c>
      <c r="B8" s="763">
        <v>1</v>
      </c>
    </row>
    <row r="9" spans="1:2" s="166" customFormat="1" ht="19.95" customHeight="1" x14ac:dyDescent="0.3">
      <c r="A9" s="898" t="s">
        <v>89</v>
      </c>
      <c r="B9" s="892">
        <v>1</v>
      </c>
    </row>
    <row r="10" spans="1:2" s="167" customFormat="1" ht="19.95" customHeight="1" x14ac:dyDescent="0.3">
      <c r="A10" s="899" t="s">
        <v>59</v>
      </c>
      <c r="B10" s="763">
        <v>1</v>
      </c>
    </row>
    <row r="11" spans="1:2" s="166" customFormat="1" ht="25.05" customHeight="1" x14ac:dyDescent="0.3">
      <c r="A11" s="900" t="s">
        <v>4</v>
      </c>
      <c r="B11" s="897">
        <v>22</v>
      </c>
    </row>
    <row r="12" spans="1:2" ht="35.4" customHeight="1" thickBot="1" x14ac:dyDescent="0.35">
      <c r="A12" s="901" t="s">
        <v>455</v>
      </c>
      <c r="B12" s="902"/>
    </row>
    <row r="13" spans="1:2" ht="16.2" customHeight="1" thickTop="1" thickBot="1" x14ac:dyDescent="0.35">
      <c r="A13" s="903" t="s">
        <v>434</v>
      </c>
      <c r="B13" s="904"/>
    </row>
    <row r="14" spans="1:2" ht="22.5" customHeight="1" thickTop="1" x14ac:dyDescent="0.3"/>
    <row r="16" spans="1:2" ht="22.5" customHeight="1" x14ac:dyDescent="0.3">
      <c r="A16" s="50"/>
    </row>
  </sheetData>
  <mergeCells count="3">
    <mergeCell ref="A1:B1"/>
    <mergeCell ref="A12:B12"/>
    <mergeCell ref="A13:B13"/>
  </mergeCells>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3"/>
  <sheetViews>
    <sheetView view="pageBreakPreview" zoomScaleNormal="100" zoomScaleSheetLayoutView="100" workbookViewId="0">
      <selection activeCell="B2" sqref="B2:I2"/>
    </sheetView>
  </sheetViews>
  <sheetFormatPr defaultRowHeight="12" customHeight="1" x14ac:dyDescent="0.3"/>
  <cols>
    <col min="1" max="1" width="35.88671875" bestFit="1" customWidth="1"/>
    <col min="2" max="2" width="14.109375" customWidth="1"/>
    <col min="3" max="5" width="13.109375" customWidth="1"/>
    <col min="6" max="6" width="10.33203125" customWidth="1"/>
    <col min="7" max="7" width="12.88671875" customWidth="1"/>
    <col min="8" max="9" width="10.44140625" customWidth="1"/>
    <col min="10" max="15" width="8.88671875" style="908"/>
  </cols>
  <sheetData>
    <row r="1" spans="1:15" s="306" customFormat="1" ht="30" customHeight="1" x14ac:dyDescent="0.3">
      <c r="A1" s="739" t="s">
        <v>430</v>
      </c>
      <c r="B1" s="452"/>
      <c r="C1" s="452"/>
      <c r="D1" s="452"/>
      <c r="E1" s="452"/>
      <c r="F1" s="452"/>
      <c r="G1" s="452"/>
      <c r="H1" s="452"/>
      <c r="I1" s="452"/>
      <c r="J1" s="323"/>
      <c r="K1" s="323"/>
      <c r="L1" s="323"/>
      <c r="M1" s="323"/>
      <c r="N1" s="323"/>
      <c r="O1" s="323"/>
    </row>
    <row r="2" spans="1:15" ht="33" customHeight="1" x14ac:dyDescent="0.3">
      <c r="A2" s="918" t="s">
        <v>651</v>
      </c>
      <c r="B2" s="916" t="s">
        <v>321</v>
      </c>
      <c r="C2" s="882"/>
      <c r="D2" s="882"/>
      <c r="E2" s="882"/>
      <c r="F2" s="882"/>
      <c r="G2" s="882"/>
      <c r="H2" s="882"/>
      <c r="I2" s="905"/>
    </row>
    <row r="3" spans="1:15" s="56" customFormat="1" ht="48" customHeight="1" x14ac:dyDescent="0.3">
      <c r="A3" s="917"/>
      <c r="B3" s="658" t="s">
        <v>243</v>
      </c>
      <c r="C3" s="658" t="s">
        <v>74</v>
      </c>
      <c r="D3" s="658" t="s">
        <v>145</v>
      </c>
      <c r="E3" s="658" t="s">
        <v>77</v>
      </c>
      <c r="F3" s="658" t="s">
        <v>78</v>
      </c>
      <c r="G3" s="658" t="s">
        <v>86</v>
      </c>
      <c r="H3" s="658" t="s">
        <v>84</v>
      </c>
      <c r="I3" s="703" t="s">
        <v>4</v>
      </c>
      <c r="J3" s="909"/>
      <c r="K3" s="909"/>
      <c r="L3" s="909"/>
      <c r="M3" s="909"/>
      <c r="N3" s="909"/>
      <c r="O3" s="909"/>
    </row>
    <row r="4" spans="1:15" s="168" customFormat="1" ht="19.95" customHeight="1" x14ac:dyDescent="0.3">
      <c r="A4" s="898" t="s">
        <v>58</v>
      </c>
      <c r="B4" s="760">
        <v>0</v>
      </c>
      <c r="C4" s="760">
        <v>0</v>
      </c>
      <c r="D4" s="760">
        <v>0</v>
      </c>
      <c r="E4" s="760">
        <v>0</v>
      </c>
      <c r="F4" s="760">
        <v>0</v>
      </c>
      <c r="G4" s="760">
        <v>0</v>
      </c>
      <c r="H4" s="760">
        <v>1</v>
      </c>
      <c r="I4" s="892">
        <v>1</v>
      </c>
      <c r="J4" s="909"/>
      <c r="K4" s="909"/>
      <c r="L4" s="909"/>
      <c r="M4" s="909"/>
      <c r="N4" s="909"/>
      <c r="O4" s="909"/>
    </row>
    <row r="5" spans="1:15" s="170" customFormat="1" ht="19.95" customHeight="1" x14ac:dyDescent="0.3">
      <c r="A5" s="899" t="s">
        <v>88</v>
      </c>
      <c r="B5" s="762">
        <v>0</v>
      </c>
      <c r="C5" s="762">
        <v>0</v>
      </c>
      <c r="D5" s="762">
        <v>0</v>
      </c>
      <c r="E5" s="762">
        <v>0</v>
      </c>
      <c r="F5" s="762">
        <v>1</v>
      </c>
      <c r="G5" s="762">
        <v>0</v>
      </c>
      <c r="H5" s="762">
        <v>0</v>
      </c>
      <c r="I5" s="763">
        <v>1</v>
      </c>
      <c r="J5" s="908"/>
      <c r="K5" s="908"/>
      <c r="L5" s="908"/>
      <c r="M5" s="908"/>
      <c r="N5" s="908"/>
      <c r="O5" s="908"/>
    </row>
    <row r="6" spans="1:15" s="169" customFormat="1" ht="19.95" customHeight="1" x14ac:dyDescent="0.3">
      <c r="A6" s="898" t="s">
        <v>73</v>
      </c>
      <c r="B6" s="760">
        <v>0</v>
      </c>
      <c r="C6" s="760">
        <v>0</v>
      </c>
      <c r="D6" s="760">
        <v>0</v>
      </c>
      <c r="E6" s="760">
        <v>0</v>
      </c>
      <c r="F6" s="760">
        <v>0</v>
      </c>
      <c r="G6" s="760">
        <v>1</v>
      </c>
      <c r="H6" s="760">
        <v>0</v>
      </c>
      <c r="I6" s="892">
        <v>1</v>
      </c>
      <c r="J6" s="908"/>
      <c r="K6" s="908"/>
      <c r="L6" s="908"/>
      <c r="M6" s="908"/>
      <c r="N6" s="908"/>
      <c r="O6" s="908"/>
    </row>
    <row r="7" spans="1:15" s="170" customFormat="1" ht="19.95" customHeight="1" x14ac:dyDescent="0.3">
      <c r="A7" s="899" t="s">
        <v>74</v>
      </c>
      <c r="B7" s="762">
        <v>1</v>
      </c>
      <c r="C7" s="762">
        <v>2</v>
      </c>
      <c r="D7" s="762">
        <v>2</v>
      </c>
      <c r="E7" s="762">
        <v>1</v>
      </c>
      <c r="F7" s="762">
        <v>0</v>
      </c>
      <c r="G7" s="762">
        <v>0</v>
      </c>
      <c r="H7" s="762">
        <v>0</v>
      </c>
      <c r="I7" s="763">
        <v>6</v>
      </c>
      <c r="J7" s="908"/>
      <c r="K7" s="908"/>
      <c r="L7" s="908"/>
      <c r="M7" s="908"/>
      <c r="N7" s="908"/>
      <c r="O7" s="908"/>
    </row>
    <row r="8" spans="1:15" s="169" customFormat="1" ht="19.95" customHeight="1" x14ac:dyDescent="0.3">
      <c r="A8" s="898" t="s">
        <v>77</v>
      </c>
      <c r="B8" s="760">
        <v>0</v>
      </c>
      <c r="C8" s="760">
        <v>0</v>
      </c>
      <c r="D8" s="760">
        <v>0</v>
      </c>
      <c r="E8" s="760">
        <v>1</v>
      </c>
      <c r="F8" s="760">
        <v>0</v>
      </c>
      <c r="G8" s="760">
        <v>0</v>
      </c>
      <c r="H8" s="760">
        <v>0</v>
      </c>
      <c r="I8" s="892">
        <v>1</v>
      </c>
      <c r="J8" s="908"/>
      <c r="K8" s="908"/>
      <c r="L8" s="908"/>
      <c r="M8" s="908"/>
      <c r="N8" s="908"/>
      <c r="O8" s="908"/>
    </row>
    <row r="9" spans="1:15" s="170" customFormat="1" ht="19.95" customHeight="1" x14ac:dyDescent="0.3">
      <c r="A9" s="899" t="s">
        <v>89</v>
      </c>
      <c r="B9" s="762">
        <v>0</v>
      </c>
      <c r="C9" s="762">
        <v>1</v>
      </c>
      <c r="D9" s="762">
        <v>0</v>
      </c>
      <c r="E9" s="762">
        <v>0</v>
      </c>
      <c r="F9" s="762">
        <v>0</v>
      </c>
      <c r="G9" s="762">
        <v>0</v>
      </c>
      <c r="H9" s="762">
        <v>0</v>
      </c>
      <c r="I9" s="763">
        <v>1</v>
      </c>
      <c r="J9" s="908"/>
      <c r="K9" s="908"/>
      <c r="L9" s="908"/>
      <c r="M9" s="908"/>
      <c r="N9" s="908"/>
      <c r="O9" s="908"/>
    </row>
    <row r="10" spans="1:15" s="169" customFormat="1" ht="19.95" customHeight="1" x14ac:dyDescent="0.3">
      <c r="A10" s="898" t="s">
        <v>244</v>
      </c>
      <c r="B10" s="760">
        <v>1</v>
      </c>
      <c r="C10" s="760">
        <v>3</v>
      </c>
      <c r="D10" s="760">
        <v>2</v>
      </c>
      <c r="E10" s="760">
        <v>1</v>
      </c>
      <c r="F10" s="760">
        <v>0</v>
      </c>
      <c r="G10" s="760">
        <v>0</v>
      </c>
      <c r="H10" s="760">
        <v>2</v>
      </c>
      <c r="I10" s="892">
        <v>9</v>
      </c>
      <c r="J10" s="908"/>
      <c r="K10" s="908"/>
      <c r="L10" s="908"/>
      <c r="M10" s="908"/>
      <c r="N10" s="908"/>
      <c r="O10" s="908"/>
    </row>
    <row r="11" spans="1:15" s="170" customFormat="1" ht="25.05" customHeight="1" x14ac:dyDescent="0.3">
      <c r="A11" s="910" t="s">
        <v>4</v>
      </c>
      <c r="B11" s="906">
        <v>2</v>
      </c>
      <c r="C11" s="906">
        <v>6</v>
      </c>
      <c r="D11" s="906">
        <v>4</v>
      </c>
      <c r="E11" s="906">
        <v>3</v>
      </c>
      <c r="F11" s="906">
        <v>1</v>
      </c>
      <c r="G11" s="906">
        <v>1</v>
      </c>
      <c r="H11" s="906">
        <v>3</v>
      </c>
      <c r="I11" s="907">
        <v>20</v>
      </c>
      <c r="J11" s="908"/>
      <c r="K11" s="908"/>
      <c r="L11" s="908"/>
      <c r="M11" s="908"/>
      <c r="N11" s="908"/>
      <c r="O11" s="908"/>
    </row>
    <row r="12" spans="1:15" ht="21" customHeight="1" x14ac:dyDescent="0.3">
      <c r="A12" s="911" t="s">
        <v>454</v>
      </c>
      <c r="B12" s="912"/>
      <c r="C12" s="912"/>
      <c r="D12" s="912"/>
      <c r="E12" s="912"/>
      <c r="F12" s="912"/>
      <c r="G12" s="912"/>
      <c r="H12" s="912"/>
      <c r="I12" s="913"/>
    </row>
    <row r="13" spans="1:15" s="54" customFormat="1" ht="15" customHeight="1" x14ac:dyDescent="0.3">
      <c r="A13" s="894" t="s">
        <v>434</v>
      </c>
      <c r="B13" s="914"/>
      <c r="C13" s="914"/>
      <c r="D13" s="914"/>
      <c r="E13" s="914"/>
      <c r="F13" s="914"/>
      <c r="G13" s="914"/>
      <c r="H13" s="914"/>
      <c r="I13" s="915"/>
      <c r="J13" s="908"/>
      <c r="K13" s="908"/>
      <c r="L13" s="908"/>
      <c r="M13" s="908"/>
      <c r="N13" s="908"/>
      <c r="O13" s="908"/>
    </row>
  </sheetData>
  <mergeCells count="4">
    <mergeCell ref="A1:I1"/>
    <mergeCell ref="B2:I2"/>
    <mergeCell ref="A12:I12"/>
    <mergeCell ref="A2:A3"/>
  </mergeCells>
  <pageMargins left="0.7" right="0.7" top="0.75" bottom="0.75" header="0.3" footer="0.3"/>
  <pageSetup paperSize="9" scale="98"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showGridLines="0" view="pageBreakPreview" zoomScaleNormal="100" zoomScaleSheetLayoutView="100" workbookViewId="0">
      <selection activeCell="A2" sqref="A2"/>
    </sheetView>
  </sheetViews>
  <sheetFormatPr defaultColWidth="9.109375" defaultRowHeight="13.8" x14ac:dyDescent="0.3"/>
  <cols>
    <col min="1" max="1" width="49" style="47" customWidth="1"/>
    <col min="2" max="5" width="18.6640625" style="45" customWidth="1"/>
    <col min="6" max="6" width="18.44140625" style="45" customWidth="1"/>
    <col min="7" max="7" width="9.109375" style="933"/>
    <col min="8" max="16384" width="9.109375" style="30"/>
  </cols>
  <sheetData>
    <row r="1" spans="1:7" s="305" customFormat="1" ht="30" customHeight="1" x14ac:dyDescent="0.3">
      <c r="A1" s="452" t="s">
        <v>431</v>
      </c>
      <c r="B1" s="452"/>
      <c r="C1" s="452"/>
      <c r="D1" s="452"/>
      <c r="E1" s="452"/>
      <c r="F1" s="452"/>
      <c r="G1" s="930"/>
    </row>
    <row r="2" spans="1:7" s="162" customFormat="1" ht="70.05" customHeight="1" x14ac:dyDescent="0.3">
      <c r="A2" s="822" t="s">
        <v>670</v>
      </c>
      <c r="B2" s="657" t="s">
        <v>652</v>
      </c>
      <c r="C2" s="657" t="s">
        <v>653</v>
      </c>
      <c r="D2" s="657" t="s">
        <v>654</v>
      </c>
      <c r="E2" s="657" t="s">
        <v>154</v>
      </c>
      <c r="F2" s="728" t="s">
        <v>655</v>
      </c>
      <c r="G2" s="298"/>
    </row>
    <row r="3" spans="1:7" s="171" customFormat="1" ht="19.95" customHeight="1" x14ac:dyDescent="0.3">
      <c r="A3" s="817" t="s">
        <v>27</v>
      </c>
      <c r="B3" s="729">
        <v>256</v>
      </c>
      <c r="C3" s="729">
        <v>1</v>
      </c>
      <c r="D3" s="729">
        <v>28</v>
      </c>
      <c r="E3" s="729">
        <v>211</v>
      </c>
      <c r="F3" s="729">
        <v>-74</v>
      </c>
      <c r="G3" s="931"/>
    </row>
    <row r="4" spans="1:7" s="172" customFormat="1" ht="19.95" customHeight="1" x14ac:dyDescent="0.3">
      <c r="A4" s="818" t="s">
        <v>117</v>
      </c>
      <c r="B4" s="732">
        <v>280</v>
      </c>
      <c r="C4" s="732">
        <v>2</v>
      </c>
      <c r="D4" s="732">
        <v>170</v>
      </c>
      <c r="E4" s="732">
        <v>171</v>
      </c>
      <c r="F4" s="732">
        <v>-281</v>
      </c>
      <c r="G4" s="931"/>
    </row>
    <row r="5" spans="1:7" s="171" customFormat="1" ht="19.95" customHeight="1" x14ac:dyDescent="0.3">
      <c r="A5" s="817" t="s">
        <v>29</v>
      </c>
      <c r="B5" s="729">
        <v>1312</v>
      </c>
      <c r="C5" s="919">
        <v>22</v>
      </c>
      <c r="D5" s="729">
        <v>1481</v>
      </c>
      <c r="E5" s="729">
        <v>611</v>
      </c>
      <c r="F5" s="729">
        <v>-2204</v>
      </c>
      <c r="G5" s="931"/>
    </row>
    <row r="6" spans="1:7" s="172" customFormat="1" ht="19.95" customHeight="1" x14ac:dyDescent="0.3">
      <c r="A6" s="818" t="s">
        <v>31</v>
      </c>
      <c r="B6" s="732">
        <v>17</v>
      </c>
      <c r="C6" s="732">
        <v>1</v>
      </c>
      <c r="D6" s="732">
        <v>2</v>
      </c>
      <c r="E6" s="732">
        <v>30</v>
      </c>
      <c r="F6" s="732">
        <v>10</v>
      </c>
      <c r="G6" s="931"/>
    </row>
    <row r="7" spans="1:7" s="171" customFormat="1" ht="19.95" customHeight="1" x14ac:dyDescent="0.3">
      <c r="A7" s="817" t="s">
        <v>118</v>
      </c>
      <c r="B7" s="729">
        <v>51</v>
      </c>
      <c r="C7" s="729">
        <v>0</v>
      </c>
      <c r="D7" s="729">
        <v>23</v>
      </c>
      <c r="E7" s="729">
        <v>163</v>
      </c>
      <c r="F7" s="729">
        <v>89</v>
      </c>
      <c r="G7" s="931"/>
    </row>
    <row r="8" spans="1:7" s="172" customFormat="1" ht="19.95" customHeight="1" x14ac:dyDescent="0.3">
      <c r="A8" s="818" t="s">
        <v>33</v>
      </c>
      <c r="B8" s="732">
        <v>112</v>
      </c>
      <c r="C8" s="920">
        <v>14</v>
      </c>
      <c r="D8" s="732">
        <v>200</v>
      </c>
      <c r="E8" s="732">
        <v>991</v>
      </c>
      <c r="F8" s="732">
        <v>665</v>
      </c>
      <c r="G8" s="931"/>
    </row>
    <row r="9" spans="1:7" s="171" customFormat="1" ht="19.95" customHeight="1" x14ac:dyDescent="0.3">
      <c r="A9" s="817" t="s">
        <v>35</v>
      </c>
      <c r="B9" s="729">
        <v>20</v>
      </c>
      <c r="C9" s="919">
        <v>0</v>
      </c>
      <c r="D9" s="729">
        <v>32</v>
      </c>
      <c r="E9" s="729">
        <v>20</v>
      </c>
      <c r="F9" s="729">
        <v>-32</v>
      </c>
      <c r="G9" s="931"/>
    </row>
    <row r="10" spans="1:7" s="172" customFormat="1" ht="19.95" customHeight="1" x14ac:dyDescent="0.3">
      <c r="A10" s="818" t="s">
        <v>36</v>
      </c>
      <c r="B10" s="732">
        <v>5</v>
      </c>
      <c r="C10" s="920">
        <v>0</v>
      </c>
      <c r="D10" s="732">
        <v>1</v>
      </c>
      <c r="E10" s="732">
        <v>2</v>
      </c>
      <c r="F10" s="732">
        <v>-4</v>
      </c>
      <c r="G10" s="931"/>
    </row>
    <row r="11" spans="1:7" s="171" customFormat="1" ht="19.95" customHeight="1" x14ac:dyDescent="0.3">
      <c r="A11" s="817" t="s">
        <v>37</v>
      </c>
      <c r="B11" s="921">
        <v>0</v>
      </c>
      <c r="C11" s="919">
        <v>0</v>
      </c>
      <c r="D11" s="919">
        <v>0</v>
      </c>
      <c r="E11" s="919">
        <v>0</v>
      </c>
      <c r="F11" s="919">
        <v>0</v>
      </c>
      <c r="G11" s="931"/>
    </row>
    <row r="12" spans="1:7" s="172" customFormat="1" ht="19.95" customHeight="1" x14ac:dyDescent="0.3">
      <c r="A12" s="818" t="s">
        <v>38</v>
      </c>
      <c r="B12" s="732">
        <v>56</v>
      </c>
      <c r="C12" s="732">
        <v>12</v>
      </c>
      <c r="D12" s="732">
        <v>276</v>
      </c>
      <c r="E12" s="732">
        <v>141</v>
      </c>
      <c r="F12" s="732">
        <v>-203</v>
      </c>
      <c r="G12" s="931"/>
    </row>
    <row r="13" spans="1:7" s="171" customFormat="1" ht="19.95" customHeight="1" x14ac:dyDescent="0.3">
      <c r="A13" s="817" t="s">
        <v>119</v>
      </c>
      <c r="B13" s="729">
        <v>58</v>
      </c>
      <c r="C13" s="729">
        <v>6</v>
      </c>
      <c r="D13" s="729">
        <v>249</v>
      </c>
      <c r="E13" s="729">
        <v>61</v>
      </c>
      <c r="F13" s="729">
        <v>-252</v>
      </c>
      <c r="G13" s="931"/>
    </row>
    <row r="14" spans="1:7" s="172" customFormat="1" ht="19.95" customHeight="1" x14ac:dyDescent="0.3">
      <c r="A14" s="818" t="s">
        <v>156</v>
      </c>
      <c r="B14" s="920">
        <v>0</v>
      </c>
      <c r="C14" s="920">
        <v>0</v>
      </c>
      <c r="D14" s="920">
        <v>0</v>
      </c>
      <c r="E14" s="922">
        <v>18</v>
      </c>
      <c r="F14" s="920">
        <v>18</v>
      </c>
      <c r="G14" s="931"/>
    </row>
    <row r="15" spans="1:7" s="171" customFormat="1" ht="19.95" customHeight="1" x14ac:dyDescent="0.3">
      <c r="A15" s="817" t="s">
        <v>157</v>
      </c>
      <c r="B15" s="919">
        <v>0</v>
      </c>
      <c r="C15" s="919">
        <v>0</v>
      </c>
      <c r="D15" s="919">
        <v>0</v>
      </c>
      <c r="E15" s="729" t="s">
        <v>316</v>
      </c>
      <c r="F15" s="919">
        <v>0</v>
      </c>
      <c r="G15" s="931"/>
    </row>
    <row r="16" spans="1:7" s="172" customFormat="1" ht="25.05" customHeight="1" x14ac:dyDescent="0.3">
      <c r="A16" s="924" t="s">
        <v>4</v>
      </c>
      <c r="B16" s="923">
        <v>2167</v>
      </c>
      <c r="C16" s="505">
        <v>58</v>
      </c>
      <c r="D16" s="923">
        <v>2462</v>
      </c>
      <c r="E16" s="923">
        <v>2462</v>
      </c>
      <c r="F16" s="923">
        <v>-2225</v>
      </c>
      <c r="G16" s="931"/>
    </row>
    <row r="17" spans="1:7" s="38" customFormat="1" ht="33.6" customHeight="1" x14ac:dyDescent="0.3">
      <c r="A17" s="925" t="s">
        <v>317</v>
      </c>
      <c r="B17" s="926"/>
      <c r="C17" s="926"/>
      <c r="D17" s="926"/>
      <c r="E17" s="926"/>
      <c r="F17" s="927"/>
      <c r="G17" s="932"/>
    </row>
    <row r="18" spans="1:7" ht="16.2" customHeight="1" x14ac:dyDescent="0.25">
      <c r="A18" s="894" t="s">
        <v>434</v>
      </c>
      <c r="B18" s="928"/>
      <c r="C18" s="928"/>
      <c r="D18" s="928"/>
      <c r="E18" s="928"/>
      <c r="F18" s="929"/>
    </row>
  </sheetData>
  <mergeCells count="2">
    <mergeCell ref="A17:F17"/>
    <mergeCell ref="A1:F1"/>
  </mergeCells>
  <printOptions horizontalCentered="1"/>
  <pageMargins left="0.47244094488188981" right="0.47244094488188981" top="0.55118110236220474" bottom="0.55118110236220474" header="0.31496062992125984" footer="0.31496062992125984"/>
  <pageSetup paperSize="9" scale="96" fitToHeight="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8"/>
  <sheetViews>
    <sheetView showGridLines="0" view="pageBreakPreview" topLeftCell="A19" zoomScale="70" zoomScaleNormal="85" zoomScaleSheetLayoutView="70" workbookViewId="0">
      <selection activeCell="D57" sqref="D57"/>
    </sheetView>
  </sheetViews>
  <sheetFormatPr defaultColWidth="31.5546875" defaultRowHeight="11.25" customHeight="1" x14ac:dyDescent="0.3"/>
  <cols>
    <col min="1" max="1" width="38.44140625" style="53" customWidth="1"/>
    <col min="2" max="7" width="22.77734375" style="35" customWidth="1"/>
    <col min="8" max="252" width="9.109375" style="35" customWidth="1"/>
    <col min="253" max="16384" width="31.5546875" style="35"/>
  </cols>
  <sheetData>
    <row r="1" spans="1:7" s="304" customFormat="1" ht="30" customHeight="1" x14ac:dyDescent="0.3">
      <c r="A1" s="595" t="s">
        <v>432</v>
      </c>
      <c r="B1" s="596"/>
      <c r="C1" s="596"/>
      <c r="D1" s="596"/>
      <c r="E1" s="596"/>
      <c r="F1" s="596"/>
      <c r="G1" s="597"/>
    </row>
    <row r="2" spans="1:7" s="173" customFormat="1" ht="61.5" customHeight="1" x14ac:dyDescent="0.3">
      <c r="A2" s="822" t="s">
        <v>671</v>
      </c>
      <c r="B2" s="657" t="s">
        <v>158</v>
      </c>
      <c r="C2" s="657" t="s">
        <v>153</v>
      </c>
      <c r="D2" s="657" t="s">
        <v>159</v>
      </c>
      <c r="E2" s="657" t="s">
        <v>160</v>
      </c>
      <c r="F2" s="657" t="s">
        <v>161</v>
      </c>
      <c r="G2" s="728" t="s">
        <v>155</v>
      </c>
    </row>
    <row r="3" spans="1:7" s="174" customFormat="1" ht="17.100000000000001" customHeight="1" x14ac:dyDescent="0.3">
      <c r="A3" s="817" t="s">
        <v>58</v>
      </c>
      <c r="B3" s="729">
        <v>11</v>
      </c>
      <c r="C3" s="919">
        <v>0</v>
      </c>
      <c r="D3" s="919">
        <v>0</v>
      </c>
      <c r="E3" s="921">
        <v>463</v>
      </c>
      <c r="F3" s="729">
        <v>0</v>
      </c>
      <c r="G3" s="934">
        <v>-474</v>
      </c>
    </row>
    <row r="4" spans="1:7" s="175" customFormat="1" ht="17.100000000000001" customHeight="1" x14ac:dyDescent="0.3">
      <c r="A4" s="818" t="s">
        <v>59</v>
      </c>
      <c r="B4" s="732">
        <v>2</v>
      </c>
      <c r="C4" s="920">
        <v>1</v>
      </c>
      <c r="D4" s="920">
        <v>0</v>
      </c>
      <c r="E4" s="935">
        <v>29</v>
      </c>
      <c r="F4" s="732">
        <v>0</v>
      </c>
      <c r="G4" s="936">
        <v>-32</v>
      </c>
    </row>
    <row r="5" spans="1:7" s="174" customFormat="1" ht="17.100000000000001" customHeight="1" x14ac:dyDescent="0.3">
      <c r="A5" s="817" t="s">
        <v>61</v>
      </c>
      <c r="B5" s="919">
        <v>1</v>
      </c>
      <c r="C5" s="919">
        <v>0</v>
      </c>
      <c r="D5" s="919">
        <v>0</v>
      </c>
      <c r="E5" s="921">
        <v>188</v>
      </c>
      <c r="F5" s="729">
        <v>140</v>
      </c>
      <c r="G5" s="934">
        <v>-49</v>
      </c>
    </row>
    <row r="6" spans="1:7" s="175" customFormat="1" ht="17.100000000000001" customHeight="1" x14ac:dyDescent="0.3">
      <c r="A6" s="818" t="s">
        <v>62</v>
      </c>
      <c r="B6" s="920">
        <v>2</v>
      </c>
      <c r="C6" s="920">
        <v>0</v>
      </c>
      <c r="D6" s="920">
        <v>0</v>
      </c>
      <c r="E6" s="935">
        <v>163</v>
      </c>
      <c r="F6" s="732">
        <v>249</v>
      </c>
      <c r="G6" s="936">
        <v>84</v>
      </c>
    </row>
    <row r="7" spans="1:7" s="174" customFormat="1" ht="17.100000000000001" customHeight="1" x14ac:dyDescent="0.3">
      <c r="A7" s="817" t="s">
        <v>63</v>
      </c>
      <c r="B7" s="919">
        <v>0</v>
      </c>
      <c r="C7" s="919">
        <v>0</v>
      </c>
      <c r="D7" s="919">
        <v>0</v>
      </c>
      <c r="E7" s="921">
        <v>12</v>
      </c>
      <c r="F7" s="729">
        <v>53</v>
      </c>
      <c r="G7" s="934">
        <v>41</v>
      </c>
    </row>
    <row r="8" spans="1:7" s="175" customFormat="1" ht="17.100000000000001" customHeight="1" x14ac:dyDescent="0.3">
      <c r="A8" s="818" t="s">
        <v>64</v>
      </c>
      <c r="B8" s="732">
        <v>0</v>
      </c>
      <c r="C8" s="920">
        <v>0</v>
      </c>
      <c r="D8" s="920">
        <v>0</v>
      </c>
      <c r="E8" s="935">
        <v>418</v>
      </c>
      <c r="F8" s="732">
        <v>591</v>
      </c>
      <c r="G8" s="936">
        <v>173</v>
      </c>
    </row>
    <row r="9" spans="1:7" s="174" customFormat="1" ht="17.100000000000001" customHeight="1" x14ac:dyDescent="0.3">
      <c r="A9" s="817" t="s">
        <v>162</v>
      </c>
      <c r="B9" s="919">
        <v>0</v>
      </c>
      <c r="C9" s="919">
        <v>0</v>
      </c>
      <c r="D9" s="919">
        <v>0</v>
      </c>
      <c r="E9" s="921">
        <v>71</v>
      </c>
      <c r="F9" s="729">
        <v>0</v>
      </c>
      <c r="G9" s="934">
        <v>-71</v>
      </c>
    </row>
    <row r="10" spans="1:7" s="175" customFormat="1" ht="17.100000000000001" customHeight="1" x14ac:dyDescent="0.3">
      <c r="A10" s="818" t="s">
        <v>212</v>
      </c>
      <c r="B10" s="920">
        <v>0</v>
      </c>
      <c r="C10" s="920">
        <v>0</v>
      </c>
      <c r="D10" s="920">
        <v>0</v>
      </c>
      <c r="E10" s="935">
        <v>23</v>
      </c>
      <c r="F10" s="732">
        <v>0</v>
      </c>
      <c r="G10" s="936">
        <v>-23</v>
      </c>
    </row>
    <row r="11" spans="1:7" s="174" customFormat="1" ht="17.100000000000001" customHeight="1" x14ac:dyDescent="0.3">
      <c r="A11" s="817" t="s">
        <v>67</v>
      </c>
      <c r="B11" s="919">
        <v>0</v>
      </c>
      <c r="C11" s="919">
        <v>0</v>
      </c>
      <c r="D11" s="919">
        <v>0</v>
      </c>
      <c r="E11" s="921">
        <v>2</v>
      </c>
      <c r="F11" s="729">
        <v>0</v>
      </c>
      <c r="G11" s="934">
        <v>-2</v>
      </c>
    </row>
    <row r="12" spans="1:7" s="175" customFormat="1" ht="17.100000000000001" customHeight="1" x14ac:dyDescent="0.3">
      <c r="A12" s="818" t="s">
        <v>66</v>
      </c>
      <c r="B12" s="920">
        <v>0</v>
      </c>
      <c r="C12" s="920">
        <v>0</v>
      </c>
      <c r="D12" s="920">
        <v>0</v>
      </c>
      <c r="E12" s="935">
        <v>19</v>
      </c>
      <c r="F12" s="732">
        <v>52</v>
      </c>
      <c r="G12" s="936">
        <v>33</v>
      </c>
    </row>
    <row r="13" spans="1:7" s="174" customFormat="1" ht="17.100000000000001" customHeight="1" x14ac:dyDescent="0.3">
      <c r="A13" s="817" t="s">
        <v>163</v>
      </c>
      <c r="B13" s="729">
        <v>0</v>
      </c>
      <c r="C13" s="919">
        <v>0</v>
      </c>
      <c r="D13" s="919">
        <v>0</v>
      </c>
      <c r="E13" s="921">
        <v>127</v>
      </c>
      <c r="F13" s="729">
        <v>174</v>
      </c>
      <c r="G13" s="934">
        <v>47</v>
      </c>
    </row>
    <row r="14" spans="1:7" s="175" customFormat="1" ht="17.100000000000001" customHeight="1" x14ac:dyDescent="0.3">
      <c r="A14" s="818" t="s">
        <v>164</v>
      </c>
      <c r="B14" s="732">
        <v>2</v>
      </c>
      <c r="C14" s="920">
        <v>0</v>
      </c>
      <c r="D14" s="920">
        <v>0</v>
      </c>
      <c r="E14" s="935">
        <v>216</v>
      </c>
      <c r="F14" s="732">
        <v>117</v>
      </c>
      <c r="G14" s="936">
        <v>-101</v>
      </c>
    </row>
    <row r="15" spans="1:7" s="174" customFormat="1" ht="17.100000000000001" customHeight="1" x14ac:dyDescent="0.3">
      <c r="A15" s="817" t="s">
        <v>71</v>
      </c>
      <c r="B15" s="729">
        <v>1</v>
      </c>
      <c r="C15" s="919">
        <v>0</v>
      </c>
      <c r="D15" s="919">
        <v>0</v>
      </c>
      <c r="E15" s="921">
        <v>430</v>
      </c>
      <c r="F15" s="729">
        <v>1447</v>
      </c>
      <c r="G15" s="934">
        <v>1016</v>
      </c>
    </row>
    <row r="16" spans="1:7" s="175" customFormat="1" ht="17.100000000000001" customHeight="1" x14ac:dyDescent="0.3">
      <c r="A16" s="818" t="s">
        <v>144</v>
      </c>
      <c r="B16" s="920">
        <v>0</v>
      </c>
      <c r="C16" s="920">
        <v>0</v>
      </c>
      <c r="D16" s="920">
        <v>0</v>
      </c>
      <c r="E16" s="935">
        <v>33</v>
      </c>
      <c r="F16" s="732">
        <v>37</v>
      </c>
      <c r="G16" s="936">
        <v>4</v>
      </c>
    </row>
    <row r="17" spans="1:7" s="174" customFormat="1" ht="17.100000000000001" customHeight="1" x14ac:dyDescent="0.3">
      <c r="A17" s="817" t="s">
        <v>73</v>
      </c>
      <c r="B17" s="729">
        <v>31</v>
      </c>
      <c r="C17" s="768">
        <v>1</v>
      </c>
      <c r="D17" s="729">
        <v>2</v>
      </c>
      <c r="E17" s="921">
        <v>611</v>
      </c>
      <c r="F17" s="729">
        <v>645</v>
      </c>
      <c r="G17" s="934">
        <v>0</v>
      </c>
    </row>
    <row r="18" spans="1:7" s="175" customFormat="1" ht="17.100000000000001" customHeight="1" x14ac:dyDescent="0.3">
      <c r="A18" s="818" t="s">
        <v>74</v>
      </c>
      <c r="B18" s="732">
        <v>17</v>
      </c>
      <c r="C18" s="769">
        <v>3</v>
      </c>
      <c r="D18" s="732">
        <v>6</v>
      </c>
      <c r="E18" s="935">
        <v>1864</v>
      </c>
      <c r="F18" s="732">
        <v>2682</v>
      </c>
      <c r="G18" s="936">
        <v>792</v>
      </c>
    </row>
    <row r="19" spans="1:7" s="174" customFormat="1" ht="17.100000000000001" customHeight="1" x14ac:dyDescent="0.3">
      <c r="A19" s="817" t="s">
        <v>75</v>
      </c>
      <c r="B19" s="729">
        <v>6</v>
      </c>
      <c r="C19" s="768">
        <v>1</v>
      </c>
      <c r="D19" s="919">
        <v>0</v>
      </c>
      <c r="E19" s="921">
        <v>848</v>
      </c>
      <c r="F19" s="729">
        <v>242</v>
      </c>
      <c r="G19" s="934">
        <v>-613</v>
      </c>
    </row>
    <row r="20" spans="1:7" s="175" customFormat="1" ht="17.100000000000001" customHeight="1" x14ac:dyDescent="0.3">
      <c r="A20" s="818" t="s">
        <v>145</v>
      </c>
      <c r="B20" s="732">
        <v>3</v>
      </c>
      <c r="C20" s="769">
        <v>10</v>
      </c>
      <c r="D20" s="732">
        <v>4</v>
      </c>
      <c r="E20" s="935">
        <v>354</v>
      </c>
      <c r="F20" s="732">
        <v>311</v>
      </c>
      <c r="G20" s="936">
        <v>-60</v>
      </c>
    </row>
    <row r="21" spans="1:7" s="174" customFormat="1" ht="17.100000000000001" customHeight="1" x14ac:dyDescent="0.3">
      <c r="A21" s="817" t="s">
        <v>77</v>
      </c>
      <c r="B21" s="729">
        <v>2</v>
      </c>
      <c r="C21" s="729">
        <v>4</v>
      </c>
      <c r="D21" s="729">
        <v>3</v>
      </c>
      <c r="E21" s="921">
        <v>503</v>
      </c>
      <c r="F21" s="729">
        <v>109</v>
      </c>
      <c r="G21" s="934">
        <v>-403</v>
      </c>
    </row>
    <row r="22" spans="1:7" s="175" customFormat="1" ht="17.100000000000001" customHeight="1" x14ac:dyDescent="0.3">
      <c r="A22" s="818" t="s">
        <v>78</v>
      </c>
      <c r="B22" s="732">
        <v>15</v>
      </c>
      <c r="C22" s="920">
        <v>0</v>
      </c>
      <c r="D22" s="732">
        <v>1</v>
      </c>
      <c r="E22" s="935">
        <v>697</v>
      </c>
      <c r="F22" s="732">
        <v>631</v>
      </c>
      <c r="G22" s="936">
        <v>-82</v>
      </c>
    </row>
    <row r="23" spans="1:7" s="174" customFormat="1" ht="17.100000000000001" customHeight="1" x14ac:dyDescent="0.3">
      <c r="A23" s="817" t="s">
        <v>79</v>
      </c>
      <c r="B23" s="729">
        <v>1</v>
      </c>
      <c r="C23" s="919">
        <v>1</v>
      </c>
      <c r="D23" s="919">
        <v>1</v>
      </c>
      <c r="E23" s="921">
        <v>72</v>
      </c>
      <c r="F23" s="729">
        <v>10</v>
      </c>
      <c r="G23" s="934">
        <v>-65</v>
      </c>
    </row>
    <row r="24" spans="1:7" s="175" customFormat="1" ht="17.100000000000001" customHeight="1" x14ac:dyDescent="0.3">
      <c r="A24" s="818" t="s">
        <v>81</v>
      </c>
      <c r="B24" s="920">
        <v>0</v>
      </c>
      <c r="C24" s="920">
        <v>0</v>
      </c>
      <c r="D24" s="920">
        <v>0</v>
      </c>
      <c r="E24" s="935">
        <v>127</v>
      </c>
      <c r="F24" s="732">
        <v>0</v>
      </c>
      <c r="G24" s="936">
        <v>-127</v>
      </c>
    </row>
    <row r="25" spans="1:7" s="174" customFormat="1" ht="17.100000000000001" customHeight="1" x14ac:dyDescent="0.3">
      <c r="A25" s="817" t="s">
        <v>82</v>
      </c>
      <c r="B25" s="919">
        <v>0</v>
      </c>
      <c r="C25" s="919">
        <v>0</v>
      </c>
      <c r="D25" s="919">
        <v>0</v>
      </c>
      <c r="E25" s="921">
        <v>13</v>
      </c>
      <c r="F25" s="729">
        <v>0</v>
      </c>
      <c r="G25" s="934">
        <v>-13</v>
      </c>
    </row>
    <row r="26" spans="1:7" s="175" customFormat="1" ht="17.100000000000001" customHeight="1" x14ac:dyDescent="0.3">
      <c r="A26" s="818" t="s">
        <v>165</v>
      </c>
      <c r="B26" s="732">
        <v>7</v>
      </c>
      <c r="C26" s="920">
        <v>0</v>
      </c>
      <c r="D26" s="732">
        <v>3</v>
      </c>
      <c r="E26" s="935">
        <v>195</v>
      </c>
      <c r="F26" s="732">
        <v>215</v>
      </c>
      <c r="G26" s="936">
        <v>10</v>
      </c>
    </row>
    <row r="27" spans="1:7" s="174" customFormat="1" ht="17.100000000000001" customHeight="1" x14ac:dyDescent="0.3">
      <c r="A27" s="817" t="s">
        <v>83</v>
      </c>
      <c r="B27" s="729">
        <v>2</v>
      </c>
      <c r="C27" s="919">
        <v>0</v>
      </c>
      <c r="D27" s="919">
        <v>0</v>
      </c>
      <c r="E27" s="921">
        <v>199</v>
      </c>
      <c r="F27" s="729">
        <v>97</v>
      </c>
      <c r="G27" s="934">
        <v>-104</v>
      </c>
    </row>
    <row r="28" spans="1:7" s="175" customFormat="1" ht="17.100000000000001" customHeight="1" x14ac:dyDescent="0.3">
      <c r="A28" s="818" t="s">
        <v>85</v>
      </c>
      <c r="B28" s="732">
        <v>0</v>
      </c>
      <c r="C28" s="920">
        <v>0</v>
      </c>
      <c r="D28" s="920">
        <v>0</v>
      </c>
      <c r="E28" s="935">
        <v>5</v>
      </c>
      <c r="F28" s="732">
        <v>4</v>
      </c>
      <c r="G28" s="936">
        <v>-1</v>
      </c>
    </row>
    <row r="29" spans="1:7" s="174" customFormat="1" ht="17.100000000000001" customHeight="1" x14ac:dyDescent="0.3">
      <c r="A29" s="817" t="s">
        <v>86</v>
      </c>
      <c r="B29" s="921">
        <v>36</v>
      </c>
      <c r="C29" s="729">
        <v>0</v>
      </c>
      <c r="D29" s="729">
        <v>0</v>
      </c>
      <c r="E29" s="921">
        <v>1088</v>
      </c>
      <c r="F29" s="729">
        <v>100</v>
      </c>
      <c r="G29" s="934">
        <v>-1024</v>
      </c>
    </row>
    <row r="30" spans="1:7" s="175" customFormat="1" ht="17.100000000000001" customHeight="1" x14ac:dyDescent="0.3">
      <c r="A30" s="818" t="s">
        <v>87</v>
      </c>
      <c r="B30" s="732">
        <v>3</v>
      </c>
      <c r="C30" s="920">
        <v>0</v>
      </c>
      <c r="D30" s="920">
        <v>0</v>
      </c>
      <c r="E30" s="935">
        <v>92</v>
      </c>
      <c r="F30" s="732">
        <v>26</v>
      </c>
      <c r="G30" s="936">
        <v>-69</v>
      </c>
    </row>
    <row r="31" spans="1:7" s="174" customFormat="1" ht="17.100000000000001" customHeight="1" x14ac:dyDescent="0.3">
      <c r="A31" s="817" t="s">
        <v>88</v>
      </c>
      <c r="B31" s="729">
        <v>30</v>
      </c>
      <c r="C31" s="919">
        <v>0</v>
      </c>
      <c r="D31" s="919">
        <v>0</v>
      </c>
      <c r="E31" s="921">
        <v>447</v>
      </c>
      <c r="F31" s="729">
        <v>119</v>
      </c>
      <c r="G31" s="934">
        <v>-358</v>
      </c>
    </row>
    <row r="32" spans="1:7" s="175" customFormat="1" ht="17.100000000000001" customHeight="1" x14ac:dyDescent="0.3">
      <c r="A32" s="818" t="s">
        <v>89</v>
      </c>
      <c r="B32" s="920">
        <v>1</v>
      </c>
      <c r="C32" s="732">
        <v>1</v>
      </c>
      <c r="D32" s="732">
        <v>0</v>
      </c>
      <c r="E32" s="935">
        <v>68</v>
      </c>
      <c r="F32" s="732">
        <v>131</v>
      </c>
      <c r="G32" s="936">
        <v>61</v>
      </c>
    </row>
    <row r="33" spans="1:7" s="174" customFormat="1" ht="25.05" customHeight="1" x14ac:dyDescent="0.3">
      <c r="A33" s="841" t="s">
        <v>120</v>
      </c>
      <c r="B33" s="937">
        <v>173</v>
      </c>
      <c r="C33" s="937">
        <v>22</v>
      </c>
      <c r="D33" s="937">
        <v>20</v>
      </c>
      <c r="E33" s="937">
        <v>9377</v>
      </c>
      <c r="F33" s="937">
        <f>SUM(F3:F32)</f>
        <v>8182</v>
      </c>
      <c r="G33" s="938">
        <v>-1410</v>
      </c>
    </row>
    <row r="34" spans="1:7" s="58" customFormat="1" ht="19.95" customHeight="1" x14ac:dyDescent="0.2">
      <c r="A34" s="994" t="s">
        <v>673</v>
      </c>
      <c r="B34" s="995"/>
      <c r="C34" s="995"/>
      <c r="D34" s="995"/>
      <c r="E34" s="995"/>
      <c r="F34" s="995"/>
      <c r="G34" s="995"/>
    </row>
    <row r="35" spans="1:7" s="58" customFormat="1" ht="11.25" customHeight="1" x14ac:dyDescent="0.2">
      <c r="A35" s="994" t="s">
        <v>624</v>
      </c>
      <c r="B35" s="995"/>
      <c r="C35" s="995"/>
      <c r="D35" s="995"/>
      <c r="E35" s="995"/>
      <c r="F35" s="995"/>
      <c r="G35" s="995"/>
    </row>
    <row r="36" spans="1:7" s="58" customFormat="1" ht="11.25" customHeight="1" x14ac:dyDescent="0.2">
      <c r="A36" s="994" t="s">
        <v>625</v>
      </c>
      <c r="B36" s="995"/>
      <c r="C36" s="995"/>
      <c r="D36" s="995"/>
      <c r="E36" s="995"/>
      <c r="F36" s="995"/>
      <c r="G36" s="995"/>
    </row>
    <row r="37" spans="1:7" s="58" customFormat="1" ht="15" customHeight="1" x14ac:dyDescent="0.2">
      <c r="A37" s="996" t="s">
        <v>623</v>
      </c>
      <c r="B37" s="996"/>
      <c r="C37" s="996"/>
      <c r="D37" s="996"/>
      <c r="E37" s="996"/>
      <c r="F37" s="996"/>
      <c r="G37" s="996"/>
    </row>
    <row r="38" spans="1:7" ht="15" customHeight="1" x14ac:dyDescent="0.2">
      <c r="A38" s="993" t="s">
        <v>672</v>
      </c>
      <c r="B38" s="997"/>
      <c r="C38" s="997"/>
      <c r="D38" s="997"/>
      <c r="E38" s="997"/>
      <c r="F38" s="997"/>
      <c r="G38" s="997"/>
    </row>
  </sheetData>
  <mergeCells count="2">
    <mergeCell ref="A37:G37"/>
    <mergeCell ref="A1:G1"/>
  </mergeCells>
  <printOptions horizontalCentered="1"/>
  <pageMargins left="0.39370078740157483" right="0.39370078740157483" top="0.39370078740157483" bottom="0.39370078740157483" header="0.31496062992125984" footer="0.31496062992125984"/>
  <pageSetup paperSize="9" scale="76" fitToWidth="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
  <sheetViews>
    <sheetView view="pageBreakPreview" zoomScale="55" zoomScaleNormal="100" zoomScaleSheetLayoutView="55" workbookViewId="0">
      <selection activeCell="Y32" sqref="Y32:Z32"/>
    </sheetView>
  </sheetViews>
  <sheetFormatPr defaultRowHeight="14.4" x14ac:dyDescent="0.3"/>
  <sheetData>
    <row r="1" spans="1:18" s="265" customFormat="1" ht="30" customHeight="1" x14ac:dyDescent="0.3">
      <c r="A1" s="356" t="s">
        <v>453</v>
      </c>
      <c r="B1" s="356"/>
      <c r="C1" s="356"/>
      <c r="D1" s="356"/>
      <c r="E1" s="356"/>
      <c r="F1" s="356"/>
      <c r="G1" s="356"/>
      <c r="H1" s="356"/>
      <c r="I1" s="356"/>
      <c r="J1" s="356"/>
      <c r="K1" s="356"/>
      <c r="L1" s="356"/>
      <c r="M1" s="356"/>
      <c r="N1" s="356"/>
      <c r="O1" s="356"/>
      <c r="P1" s="356"/>
      <c r="Q1" s="356"/>
      <c r="R1" s="356"/>
    </row>
  </sheetData>
  <mergeCells count="1">
    <mergeCell ref="A1:R1"/>
  </mergeCells>
  <printOptions horizontalCentered="1"/>
  <pageMargins left="0.39370078740157483" right="0.39370078740157483" top="0.74803149606299213" bottom="0.74803149606299213" header="0.31496062992125984" footer="0.31496062992125984"/>
  <pageSetup paperSize="9" scale="6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view="pageBreakPreview" zoomScaleNormal="100" zoomScaleSheetLayoutView="100" workbookViewId="0">
      <selection activeCell="L21" sqref="L21"/>
    </sheetView>
  </sheetViews>
  <sheetFormatPr defaultColWidth="9.109375" defaultRowHeight="14.4" x14ac:dyDescent="0.3"/>
  <cols>
    <col min="1" max="9" width="9.109375" style="1"/>
    <col min="10" max="10" width="29.6640625" style="1" customWidth="1"/>
    <col min="11" max="16384" width="9.109375" style="1"/>
  </cols>
  <sheetData>
    <row r="1" spans="1:1" s="222" customFormat="1" ht="30" customHeight="1" x14ac:dyDescent="0.3">
      <c r="A1" s="221" t="s">
        <v>433</v>
      </c>
    </row>
    <row r="25" spans="1:10" s="63" customFormat="1" ht="18" customHeight="1" x14ac:dyDescent="0.3"/>
    <row r="26" spans="1:10" x14ac:dyDescent="0.3">
      <c r="A26" s="16"/>
    </row>
    <row r="27" spans="1:10" ht="73.2" customHeight="1" x14ac:dyDescent="0.3">
      <c r="A27" s="188"/>
    </row>
    <row r="28" spans="1:10" x14ac:dyDescent="0.3">
      <c r="A28" s="331" t="s">
        <v>571</v>
      </c>
      <c r="B28" s="331"/>
      <c r="C28" s="331"/>
      <c r="D28" s="331"/>
      <c r="E28" s="331"/>
      <c r="F28" s="331"/>
      <c r="G28" s="331"/>
      <c r="H28" s="331"/>
      <c r="I28" s="331"/>
      <c r="J28" s="331"/>
    </row>
  </sheetData>
  <mergeCells count="1">
    <mergeCell ref="A28:J28"/>
  </mergeCells>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47"/>
  <sheetViews>
    <sheetView view="pageBreakPreview" zoomScaleNormal="100" zoomScaleSheetLayoutView="100" workbookViewId="0">
      <selection activeCell="A2" sqref="A2:A3"/>
    </sheetView>
  </sheetViews>
  <sheetFormatPr defaultColWidth="9.109375" defaultRowHeight="10.199999999999999" x14ac:dyDescent="0.2"/>
  <cols>
    <col min="1" max="1" width="12.77734375" style="17" customWidth="1"/>
    <col min="2" max="13" width="9.77734375" style="17" customWidth="1"/>
    <col min="14" max="64" width="9.109375" style="112"/>
    <col min="65" max="16384" width="9.109375" style="17"/>
  </cols>
  <sheetData>
    <row r="1" spans="1:64" s="325" customFormat="1" ht="30" customHeight="1" x14ac:dyDescent="0.3">
      <c r="A1" s="332" t="s">
        <v>336</v>
      </c>
      <c r="B1" s="332"/>
      <c r="C1" s="332"/>
      <c r="D1" s="332"/>
      <c r="E1" s="332"/>
      <c r="F1" s="332"/>
      <c r="G1" s="332"/>
      <c r="H1" s="332"/>
      <c r="I1" s="332"/>
      <c r="J1" s="332"/>
      <c r="K1" s="332"/>
      <c r="L1" s="332"/>
      <c r="M1" s="332"/>
      <c r="N1" s="324"/>
      <c r="O1" s="324"/>
      <c r="P1" s="324"/>
      <c r="Q1" s="324"/>
      <c r="R1" s="324"/>
      <c r="S1" s="324"/>
      <c r="T1" s="324"/>
      <c r="U1" s="324"/>
      <c r="V1" s="324"/>
      <c r="W1" s="324"/>
      <c r="X1" s="324"/>
      <c r="Y1" s="324"/>
      <c r="Z1" s="324"/>
      <c r="AA1" s="324"/>
      <c r="AB1" s="324"/>
      <c r="AC1" s="324"/>
      <c r="AD1" s="324"/>
      <c r="AE1" s="324"/>
      <c r="AF1" s="324"/>
      <c r="AG1" s="324"/>
      <c r="AH1" s="324"/>
      <c r="AI1" s="324"/>
      <c r="AJ1" s="324"/>
      <c r="AK1" s="324"/>
      <c r="AL1" s="324"/>
      <c r="AM1" s="324"/>
      <c r="AN1" s="324"/>
      <c r="AO1" s="324"/>
      <c r="AP1" s="324"/>
      <c r="AQ1" s="324"/>
      <c r="AR1" s="324"/>
      <c r="AS1" s="324"/>
      <c r="AT1" s="324"/>
      <c r="AU1" s="324"/>
      <c r="AV1" s="324"/>
      <c r="AW1" s="324"/>
      <c r="AX1" s="324"/>
      <c r="AY1" s="324"/>
      <c r="AZ1" s="324"/>
      <c r="BA1" s="324"/>
      <c r="BB1" s="324"/>
      <c r="BC1" s="324"/>
      <c r="BD1" s="324"/>
      <c r="BE1" s="324"/>
      <c r="BF1" s="324"/>
      <c r="BG1" s="324"/>
      <c r="BH1" s="324"/>
      <c r="BI1" s="324"/>
      <c r="BJ1" s="324"/>
      <c r="BK1" s="324"/>
      <c r="BL1" s="324"/>
    </row>
    <row r="2" spans="1:64" s="1" customFormat="1" ht="25.05" customHeight="1" x14ac:dyDescent="0.3">
      <c r="A2" s="427" t="s">
        <v>626</v>
      </c>
      <c r="B2" s="412" t="s">
        <v>174</v>
      </c>
      <c r="C2" s="412"/>
      <c r="D2" s="412"/>
      <c r="E2" s="412" t="s">
        <v>175</v>
      </c>
      <c r="F2" s="412"/>
      <c r="G2" s="412"/>
      <c r="H2" s="412" t="s">
        <v>176</v>
      </c>
      <c r="I2" s="412"/>
      <c r="J2" s="412"/>
      <c r="K2" s="412" t="s">
        <v>57</v>
      </c>
      <c r="L2" s="412"/>
      <c r="M2" s="413"/>
      <c r="N2" s="333"/>
      <c r="O2" s="333"/>
      <c r="P2" s="333"/>
      <c r="Q2" s="333"/>
      <c r="R2" s="333"/>
      <c r="S2" s="333"/>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row>
    <row r="3" spans="1:64" s="108" customFormat="1" ht="26.25" customHeight="1" x14ac:dyDescent="0.2">
      <c r="A3" s="428"/>
      <c r="B3" s="414" t="s">
        <v>337</v>
      </c>
      <c r="C3" s="414" t="s">
        <v>338</v>
      </c>
      <c r="D3" s="414" t="s">
        <v>339</v>
      </c>
      <c r="E3" s="414" t="s">
        <v>337</v>
      </c>
      <c r="F3" s="414" t="s">
        <v>338</v>
      </c>
      <c r="G3" s="414" t="s">
        <v>339</v>
      </c>
      <c r="H3" s="414" t="s">
        <v>337</v>
      </c>
      <c r="I3" s="414" t="s">
        <v>338</v>
      </c>
      <c r="J3" s="414" t="s">
        <v>339</v>
      </c>
      <c r="K3" s="414" t="s">
        <v>337</v>
      </c>
      <c r="L3" s="414" t="s">
        <v>338</v>
      </c>
      <c r="M3" s="415" t="s">
        <v>339</v>
      </c>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row>
    <row r="4" spans="1:64" s="1" customFormat="1" ht="18" customHeight="1" x14ac:dyDescent="0.3">
      <c r="A4" s="388" t="s">
        <v>311</v>
      </c>
      <c r="B4" s="389">
        <v>145</v>
      </c>
      <c r="C4" s="389">
        <v>69</v>
      </c>
      <c r="D4" s="389">
        <v>68</v>
      </c>
      <c r="E4" s="389">
        <v>57</v>
      </c>
      <c r="F4" s="389">
        <v>19</v>
      </c>
      <c r="G4" s="389">
        <v>34</v>
      </c>
      <c r="H4" s="389">
        <v>17</v>
      </c>
      <c r="I4" s="389">
        <v>6</v>
      </c>
      <c r="J4" s="389">
        <v>8</v>
      </c>
      <c r="K4" s="389">
        <v>219</v>
      </c>
      <c r="L4" s="389">
        <v>94</v>
      </c>
      <c r="M4" s="416">
        <f>D4+G4+J4</f>
        <v>110</v>
      </c>
      <c r="N4" s="110"/>
      <c r="O4" s="110"/>
      <c r="P4" s="110"/>
      <c r="Q4" s="110"/>
      <c r="R4" s="110"/>
      <c r="S4" s="110"/>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row>
    <row r="5" spans="1:64" s="1" customFormat="1" ht="18" customHeight="1" x14ac:dyDescent="0.3">
      <c r="A5" s="391" t="s">
        <v>313</v>
      </c>
      <c r="B5" s="392">
        <v>645</v>
      </c>
      <c r="C5" s="392">
        <v>605</v>
      </c>
      <c r="D5" s="392">
        <v>843</v>
      </c>
      <c r="E5" s="392">
        <v>257</v>
      </c>
      <c r="F5" s="392">
        <v>260</v>
      </c>
      <c r="G5" s="392">
        <v>277</v>
      </c>
      <c r="H5" s="392">
        <v>52</v>
      </c>
      <c r="I5" s="392">
        <v>50</v>
      </c>
      <c r="J5" s="392">
        <v>42</v>
      </c>
      <c r="K5" s="392">
        <v>954</v>
      </c>
      <c r="L5" s="392">
        <v>915</v>
      </c>
      <c r="M5" s="417">
        <f t="shared" ref="M5:M11" si="0">D5+G5+J5</f>
        <v>1162</v>
      </c>
      <c r="N5" s="102"/>
      <c r="O5" s="102"/>
      <c r="P5" s="102"/>
      <c r="Q5" s="102"/>
      <c r="R5" s="102"/>
      <c r="S5" s="102"/>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row>
    <row r="6" spans="1:64" s="1" customFormat="1" ht="18" customHeight="1" x14ac:dyDescent="0.3">
      <c r="A6" s="388" t="s">
        <v>314</v>
      </c>
      <c r="B6" s="389">
        <v>806</v>
      </c>
      <c r="C6" s="389">
        <v>895</v>
      </c>
      <c r="D6" s="389">
        <v>1154</v>
      </c>
      <c r="E6" s="389">
        <v>271</v>
      </c>
      <c r="F6" s="389">
        <v>304</v>
      </c>
      <c r="G6" s="389">
        <v>340</v>
      </c>
      <c r="H6" s="389">
        <v>48</v>
      </c>
      <c r="I6" s="389">
        <v>56</v>
      </c>
      <c r="J6" s="389">
        <v>59</v>
      </c>
      <c r="K6" s="389">
        <v>1125</v>
      </c>
      <c r="L6" s="389">
        <v>1255</v>
      </c>
      <c r="M6" s="416">
        <f t="shared" si="0"/>
        <v>1553</v>
      </c>
      <c r="N6" s="110"/>
      <c r="O6" s="110"/>
      <c r="P6" s="110"/>
      <c r="Q6" s="110"/>
      <c r="R6" s="102"/>
      <c r="S6" s="102"/>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row>
    <row r="7" spans="1:64" s="1" customFormat="1" ht="18" customHeight="1" x14ac:dyDescent="0.3">
      <c r="A7" s="391" t="s">
        <v>312</v>
      </c>
      <c r="B7" s="392">
        <v>947</v>
      </c>
      <c r="C7" s="392">
        <v>940</v>
      </c>
      <c r="D7" s="392">
        <v>1220</v>
      </c>
      <c r="E7" s="392">
        <v>287</v>
      </c>
      <c r="F7" s="392">
        <v>276</v>
      </c>
      <c r="G7" s="392">
        <v>373</v>
      </c>
      <c r="H7" s="392">
        <v>75</v>
      </c>
      <c r="I7" s="392">
        <v>53</v>
      </c>
      <c r="J7" s="392">
        <v>53</v>
      </c>
      <c r="K7" s="392">
        <v>1309</v>
      </c>
      <c r="L7" s="392">
        <v>1269</v>
      </c>
      <c r="M7" s="417">
        <f t="shared" si="0"/>
        <v>1646</v>
      </c>
      <c r="N7" s="102"/>
      <c r="O7" s="102"/>
      <c r="P7" s="102"/>
      <c r="Q7" s="102"/>
      <c r="R7" s="102"/>
      <c r="S7" s="102"/>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row>
    <row r="8" spans="1:64" s="1" customFormat="1" ht="18" customHeight="1" x14ac:dyDescent="0.3">
      <c r="A8" s="388" t="s">
        <v>8</v>
      </c>
      <c r="B8" s="389">
        <v>2912</v>
      </c>
      <c r="C8" s="389">
        <v>2813</v>
      </c>
      <c r="D8" s="389">
        <v>2951</v>
      </c>
      <c r="E8" s="389">
        <v>1158</v>
      </c>
      <c r="F8" s="389">
        <v>1053</v>
      </c>
      <c r="G8" s="389">
        <v>863</v>
      </c>
      <c r="H8" s="389">
        <v>353</v>
      </c>
      <c r="I8" s="389">
        <v>268</v>
      </c>
      <c r="J8" s="389">
        <v>161</v>
      </c>
      <c r="K8" s="389">
        <v>4423</v>
      </c>
      <c r="L8" s="389">
        <v>4134</v>
      </c>
      <c r="M8" s="416">
        <f t="shared" si="0"/>
        <v>3975</v>
      </c>
      <c r="N8" s="110"/>
      <c r="O8" s="110"/>
      <c r="P8" s="110"/>
      <c r="Q8" s="110"/>
      <c r="R8" s="102"/>
      <c r="S8" s="102"/>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row>
    <row r="9" spans="1:64" s="1" customFormat="1" ht="18" customHeight="1" x14ac:dyDescent="0.3">
      <c r="A9" s="391" t="s">
        <v>9</v>
      </c>
      <c r="B9" s="392">
        <v>2936</v>
      </c>
      <c r="C9" s="392">
        <v>3127</v>
      </c>
      <c r="D9" s="392">
        <v>3504</v>
      </c>
      <c r="E9" s="392">
        <v>1500</v>
      </c>
      <c r="F9" s="392">
        <v>1507</v>
      </c>
      <c r="G9" s="392">
        <v>1430</v>
      </c>
      <c r="H9" s="392">
        <v>425</v>
      </c>
      <c r="I9" s="392">
        <v>472</v>
      </c>
      <c r="J9" s="392">
        <v>391</v>
      </c>
      <c r="K9" s="392">
        <v>4861</v>
      </c>
      <c r="L9" s="392">
        <v>5106</v>
      </c>
      <c r="M9" s="417">
        <f t="shared" si="0"/>
        <v>5325</v>
      </c>
      <c r="N9" s="102"/>
      <c r="O9" s="102"/>
      <c r="P9" s="102"/>
      <c r="Q9" s="102"/>
      <c r="R9" s="102"/>
      <c r="S9" s="102"/>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row>
    <row r="10" spans="1:64" s="1" customFormat="1" ht="18" customHeight="1" x14ac:dyDescent="0.3">
      <c r="A10" s="388" t="s">
        <v>177</v>
      </c>
      <c r="B10" s="389">
        <v>1104</v>
      </c>
      <c r="C10" s="389">
        <v>1293</v>
      </c>
      <c r="D10" s="389">
        <v>1831</v>
      </c>
      <c r="E10" s="389">
        <v>474</v>
      </c>
      <c r="F10" s="389">
        <v>548</v>
      </c>
      <c r="G10" s="389">
        <v>697</v>
      </c>
      <c r="H10" s="389">
        <v>88</v>
      </c>
      <c r="I10" s="389">
        <v>123</v>
      </c>
      <c r="J10" s="389">
        <v>170</v>
      </c>
      <c r="K10" s="389">
        <v>1666</v>
      </c>
      <c r="L10" s="389">
        <v>1964</v>
      </c>
      <c r="M10" s="416">
        <f t="shared" si="0"/>
        <v>2698</v>
      </c>
      <c r="N10" s="110"/>
      <c r="O10" s="110"/>
      <c r="P10" s="110"/>
      <c r="Q10" s="110"/>
      <c r="R10" s="102"/>
      <c r="S10" s="102"/>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row>
    <row r="11" spans="1:64" s="1" customFormat="1" ht="25.05" customHeight="1" x14ac:dyDescent="0.3">
      <c r="A11" s="391" t="s">
        <v>14</v>
      </c>
      <c r="B11" s="394">
        <v>9495</v>
      </c>
      <c r="C11" s="394">
        <v>9742</v>
      </c>
      <c r="D11" s="394">
        <v>11571</v>
      </c>
      <c r="E11" s="394">
        <v>4004</v>
      </c>
      <c r="F11" s="394">
        <v>3967</v>
      </c>
      <c r="G11" s="394">
        <v>4014</v>
      </c>
      <c r="H11" s="394">
        <v>1058</v>
      </c>
      <c r="I11" s="394">
        <v>1028</v>
      </c>
      <c r="J11" s="394">
        <v>884</v>
      </c>
      <c r="K11" s="394">
        <v>14557</v>
      </c>
      <c r="L11" s="394">
        <v>14737</v>
      </c>
      <c r="M11" s="418">
        <f t="shared" si="0"/>
        <v>16469</v>
      </c>
      <c r="N11" s="111"/>
      <c r="O11" s="111"/>
      <c r="P11" s="111"/>
      <c r="Q11" s="111"/>
      <c r="R11" s="102"/>
      <c r="S11" s="102"/>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row>
    <row r="12" spans="1:64" s="1" customFormat="1" ht="25.05" customHeight="1" x14ac:dyDescent="0.3">
      <c r="A12" s="419" t="s">
        <v>340</v>
      </c>
      <c r="B12" s="420"/>
      <c r="C12" s="420"/>
      <c r="D12" s="420"/>
      <c r="E12" s="420"/>
      <c r="F12" s="420"/>
      <c r="G12" s="420"/>
      <c r="H12" s="420"/>
      <c r="I12" s="420"/>
      <c r="J12" s="420"/>
      <c r="K12" s="420"/>
      <c r="L12" s="420"/>
      <c r="M12" s="421"/>
      <c r="N12" s="102"/>
      <c r="O12" s="102"/>
      <c r="P12" s="102"/>
      <c r="Q12" s="102"/>
      <c r="R12" s="102"/>
      <c r="S12" s="102"/>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64" s="1" customFormat="1" ht="18" customHeight="1" x14ac:dyDescent="0.3">
      <c r="A13" s="388" t="s">
        <v>311</v>
      </c>
      <c r="B13" s="399">
        <v>0.52</v>
      </c>
      <c r="C13" s="399">
        <v>0.23</v>
      </c>
      <c r="D13" s="399">
        <v>0.19083487451203804</v>
      </c>
      <c r="E13" s="399">
        <v>0.21</v>
      </c>
      <c r="F13" s="399">
        <v>0.06</v>
      </c>
      <c r="G13" s="399">
        <v>9.5417437256019019E-2</v>
      </c>
      <c r="H13" s="399">
        <v>0.06</v>
      </c>
      <c r="I13" s="399">
        <v>0.02</v>
      </c>
      <c r="J13" s="399">
        <v>2.2451161707298592E-2</v>
      </c>
      <c r="K13" s="399">
        <v>0.79</v>
      </c>
      <c r="L13" s="399">
        <v>0.31</v>
      </c>
      <c r="M13" s="422">
        <v>0.30870347347535559</v>
      </c>
      <c r="N13" s="102"/>
      <c r="O13" s="102"/>
      <c r="P13" s="102"/>
      <c r="Q13" s="102"/>
      <c r="R13" s="102"/>
      <c r="S13" s="102"/>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row>
    <row r="14" spans="1:64" s="1" customFormat="1" ht="18" customHeight="1" x14ac:dyDescent="0.3">
      <c r="A14" s="391" t="s">
        <v>313</v>
      </c>
      <c r="B14" s="423">
        <v>2.44</v>
      </c>
      <c r="C14" s="423">
        <v>2.1</v>
      </c>
      <c r="D14" s="423">
        <v>2.6280512516756551</v>
      </c>
      <c r="E14" s="423">
        <v>0.97</v>
      </c>
      <c r="F14" s="423">
        <v>0.9</v>
      </c>
      <c r="G14" s="423">
        <v>0.86354708981513228</v>
      </c>
      <c r="H14" s="423">
        <v>0.2</v>
      </c>
      <c r="I14" s="423">
        <v>0.17</v>
      </c>
      <c r="J14" s="423">
        <v>0.13093493780590454</v>
      </c>
      <c r="K14" s="423">
        <v>3.61</v>
      </c>
      <c r="L14" s="423">
        <v>3.17</v>
      </c>
      <c r="M14" s="424">
        <v>3.6225332792966922</v>
      </c>
      <c r="N14" s="102"/>
      <c r="O14" s="102"/>
      <c r="P14" s="102"/>
      <c r="Q14" s="102"/>
      <c r="R14" s="102"/>
      <c r="S14" s="102"/>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row>
    <row r="15" spans="1:64" s="1" customFormat="1" ht="18" customHeight="1" x14ac:dyDescent="0.3">
      <c r="A15" s="388" t="s">
        <v>314</v>
      </c>
      <c r="B15" s="399">
        <v>2.82</v>
      </c>
      <c r="C15" s="399">
        <v>3.27</v>
      </c>
      <c r="D15" s="399">
        <v>3.8149895368787829</v>
      </c>
      <c r="E15" s="399">
        <v>0.95</v>
      </c>
      <c r="F15" s="399">
        <v>1.1100000000000001</v>
      </c>
      <c r="G15" s="399">
        <v>1.1240003834824839</v>
      </c>
      <c r="H15" s="399">
        <v>0.17</v>
      </c>
      <c r="I15" s="399">
        <v>0.2</v>
      </c>
      <c r="J15" s="399">
        <v>0.19504712536901925</v>
      </c>
      <c r="K15" s="399">
        <v>3.94</v>
      </c>
      <c r="L15" s="399">
        <v>4.58</v>
      </c>
      <c r="M15" s="422">
        <v>5.1340370457302864</v>
      </c>
      <c r="N15" s="102"/>
      <c r="O15" s="102"/>
      <c r="P15" s="102"/>
      <c r="Q15" s="102"/>
      <c r="R15" s="102"/>
      <c r="S15" s="102"/>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row>
    <row r="16" spans="1:64" s="1" customFormat="1" ht="18" customHeight="1" x14ac:dyDescent="0.3">
      <c r="A16" s="391" t="s">
        <v>312</v>
      </c>
      <c r="B16" s="423">
        <v>3.02</v>
      </c>
      <c r="C16" s="423">
        <v>3.24</v>
      </c>
      <c r="D16" s="423">
        <v>4.3106646550231611</v>
      </c>
      <c r="E16" s="423">
        <v>0.92</v>
      </c>
      <c r="F16" s="423">
        <v>0.95</v>
      </c>
      <c r="G16" s="423">
        <v>1.3179327182980649</v>
      </c>
      <c r="H16" s="423">
        <v>0.24</v>
      </c>
      <c r="I16" s="423">
        <v>0.18</v>
      </c>
      <c r="J16" s="423">
        <v>0.18726657927559634</v>
      </c>
      <c r="K16" s="423">
        <v>4.18</v>
      </c>
      <c r="L16" s="423">
        <v>4.37</v>
      </c>
      <c r="M16" s="424">
        <v>5.8158639525968221</v>
      </c>
      <c r="N16" s="102"/>
      <c r="O16" s="102"/>
      <c r="P16" s="102"/>
      <c r="Q16" s="102"/>
      <c r="R16" s="102"/>
      <c r="S16" s="102"/>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row>
    <row r="17" spans="1:64" s="1" customFormat="1" ht="18" customHeight="1" x14ac:dyDescent="0.3">
      <c r="A17" s="388" t="s">
        <v>8</v>
      </c>
      <c r="B17" s="399">
        <v>3.08</v>
      </c>
      <c r="C17" s="399">
        <v>2.64</v>
      </c>
      <c r="D17" s="399">
        <v>2.804338694932424</v>
      </c>
      <c r="E17" s="399">
        <v>1.22</v>
      </c>
      <c r="F17" s="399">
        <v>0.99</v>
      </c>
      <c r="G17" s="399">
        <v>0.82010989282503632</v>
      </c>
      <c r="H17" s="399">
        <v>0.37</v>
      </c>
      <c r="I17" s="399">
        <v>0.25</v>
      </c>
      <c r="J17" s="399">
        <v>0.1529984852199662</v>
      </c>
      <c r="K17" s="399">
        <v>4.68</v>
      </c>
      <c r="L17" s="399">
        <v>3.88</v>
      </c>
      <c r="M17" s="422">
        <v>3.7774470729774263</v>
      </c>
      <c r="N17" s="102"/>
      <c r="O17" s="102"/>
      <c r="P17" s="102"/>
      <c r="Q17" s="102"/>
      <c r="R17" s="102"/>
      <c r="S17" s="102"/>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row>
    <row r="18" spans="1:64" s="1" customFormat="1" ht="18" customHeight="1" x14ac:dyDescent="0.3">
      <c r="A18" s="391" t="s">
        <v>9</v>
      </c>
      <c r="B18" s="423">
        <v>2.81</v>
      </c>
      <c r="C18" s="423">
        <v>2.73</v>
      </c>
      <c r="D18" s="423">
        <v>2.7490028588374478</v>
      </c>
      <c r="E18" s="423">
        <v>1.44</v>
      </c>
      <c r="F18" s="423">
        <v>1.32</v>
      </c>
      <c r="G18" s="423">
        <v>1.1218818744684791</v>
      </c>
      <c r="H18" s="423">
        <v>0.41</v>
      </c>
      <c r="I18" s="423">
        <v>0.41</v>
      </c>
      <c r="J18" s="423">
        <v>0.3067523167252974</v>
      </c>
      <c r="K18" s="423">
        <v>4.66</v>
      </c>
      <c r="L18" s="423">
        <v>4.46</v>
      </c>
      <c r="M18" s="424">
        <v>4.1776370500312243</v>
      </c>
      <c r="N18" s="102"/>
      <c r="O18" s="102"/>
      <c r="P18" s="102"/>
      <c r="Q18" s="102"/>
      <c r="R18" s="102"/>
      <c r="S18" s="102"/>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row>
    <row r="19" spans="1:64" s="1" customFormat="1" ht="18" customHeight="1" x14ac:dyDescent="0.3">
      <c r="A19" s="388" t="s">
        <v>177</v>
      </c>
      <c r="B19" s="399">
        <v>1.4</v>
      </c>
      <c r="C19" s="399">
        <v>1.48</v>
      </c>
      <c r="D19" s="399">
        <v>1.8333815626498822</v>
      </c>
      <c r="E19" s="399">
        <v>0.6</v>
      </c>
      <c r="F19" s="399">
        <v>0.63</v>
      </c>
      <c r="G19" s="399">
        <v>0.69790658064826205</v>
      </c>
      <c r="H19" s="399">
        <v>0.11</v>
      </c>
      <c r="I19" s="399">
        <v>0.14000000000000001</v>
      </c>
      <c r="J19" s="399">
        <v>0.17022111723128344</v>
      </c>
      <c r="K19" s="399">
        <v>2.12</v>
      </c>
      <c r="L19" s="399">
        <v>2.2400000000000002</v>
      </c>
      <c r="M19" s="422">
        <v>2.701509260529428</v>
      </c>
      <c r="N19" s="102"/>
      <c r="O19" s="102"/>
      <c r="P19" s="102"/>
      <c r="Q19" s="102"/>
      <c r="R19" s="102"/>
      <c r="S19" s="102"/>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row>
    <row r="20" spans="1:64" s="1" customFormat="1" ht="25.05" customHeight="1" thickBot="1" x14ac:dyDescent="0.35">
      <c r="A20" s="404" t="s">
        <v>14</v>
      </c>
      <c r="B20" s="425">
        <v>2.42</v>
      </c>
      <c r="C20" s="425">
        <v>2.2999999999999998</v>
      </c>
      <c r="D20" s="425">
        <v>2.5218754331714996</v>
      </c>
      <c r="E20" s="425">
        <v>1.02</v>
      </c>
      <c r="F20" s="425">
        <v>0.94</v>
      </c>
      <c r="G20" s="425">
        <v>0.87484296852047361</v>
      </c>
      <c r="H20" s="425">
        <v>0.27</v>
      </c>
      <c r="I20" s="425">
        <v>0.24</v>
      </c>
      <c r="J20" s="425">
        <v>0.19266596516494736</v>
      </c>
      <c r="K20" s="425">
        <v>3.72</v>
      </c>
      <c r="L20" s="425">
        <v>3.48</v>
      </c>
      <c r="M20" s="426">
        <v>3.5893843668569207</v>
      </c>
      <c r="N20" s="102"/>
      <c r="O20" s="102"/>
      <c r="P20" s="102"/>
      <c r="Q20" s="102"/>
      <c r="R20" s="102"/>
      <c r="S20" s="102"/>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row>
    <row r="21" spans="1:64" s="21" customFormat="1" ht="19.95" customHeight="1" thickTop="1" x14ac:dyDescent="0.3">
      <c r="A21" s="186" t="s">
        <v>435</v>
      </c>
      <c r="B21" s="223"/>
      <c r="C21" s="223"/>
      <c r="D21" s="223"/>
      <c r="E21" s="223"/>
      <c r="F21" s="223"/>
      <c r="G21" s="223"/>
      <c r="H21" s="223"/>
      <c r="I21" s="38"/>
      <c r="J21" s="38"/>
      <c r="K21" s="38"/>
      <c r="L21" s="38"/>
      <c r="M21" s="38"/>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3"/>
      <c r="BC21" s="113"/>
      <c r="BD21" s="113"/>
      <c r="BE21" s="113"/>
      <c r="BF21" s="113"/>
      <c r="BG21" s="113"/>
      <c r="BH21" s="113"/>
      <c r="BI21" s="113"/>
      <c r="BJ21" s="113"/>
      <c r="BK21" s="113"/>
      <c r="BL21" s="113"/>
    </row>
    <row r="22" spans="1:64" ht="13.5" customHeight="1" x14ac:dyDescent="0.2">
      <c r="A22" s="185" t="s">
        <v>434</v>
      </c>
      <c r="B22" s="107"/>
      <c r="C22" s="107"/>
      <c r="D22" s="107"/>
      <c r="E22" s="107"/>
      <c r="F22" s="107"/>
      <c r="G22" s="107"/>
      <c r="H22" s="107"/>
      <c r="I22" s="18"/>
      <c r="J22" s="18"/>
      <c r="K22" s="18"/>
      <c r="L22" s="18"/>
      <c r="M22" s="18"/>
    </row>
    <row r="23" spans="1:64" x14ac:dyDescent="0.2">
      <c r="B23" s="19"/>
      <c r="C23" s="19"/>
      <c r="D23" s="19"/>
      <c r="E23" s="19"/>
      <c r="F23" s="19"/>
      <c r="G23" s="19"/>
      <c r="H23" s="19"/>
      <c r="I23" s="19"/>
      <c r="J23" s="19"/>
      <c r="K23" s="19"/>
      <c r="L23" s="19"/>
      <c r="M23" s="19"/>
    </row>
    <row r="24" spans="1:64" ht="15.75" customHeight="1" x14ac:dyDescent="0.2"/>
    <row r="25" spans="1:64" ht="15.75" customHeight="1" x14ac:dyDescent="0.2"/>
    <row r="26" spans="1:64" ht="15.75" customHeight="1" x14ac:dyDescent="0.2"/>
    <row r="27" spans="1:64" ht="15.75" customHeight="1" x14ac:dyDescent="0.2"/>
    <row r="28" spans="1:64" ht="15.75" customHeight="1" x14ac:dyDescent="0.2"/>
    <row r="29" spans="1:64" ht="15.75" customHeight="1" x14ac:dyDescent="0.2"/>
    <row r="30" spans="1:64" ht="15.75" customHeight="1" x14ac:dyDescent="0.2"/>
    <row r="31" spans="1:64" ht="15.75" customHeight="1" x14ac:dyDescent="0.2"/>
    <row r="32" spans="1:64"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sheetData>
  <mergeCells count="9">
    <mergeCell ref="A1:M1"/>
    <mergeCell ref="N2:P2"/>
    <mergeCell ref="Q2:S2"/>
    <mergeCell ref="A12:M12"/>
    <mergeCell ref="K2:M2"/>
    <mergeCell ref="B2:D2"/>
    <mergeCell ref="E2:G2"/>
    <mergeCell ref="H2:J2"/>
    <mergeCell ref="A2:A3"/>
  </mergeCells>
  <printOptions horizontalCentered="1"/>
  <pageMargins left="0.39370078740157483" right="0.39370078740157483" top="0.55118110236220474" bottom="0.55118110236220474" header="0.31496062992125984" footer="0.31496062992125984"/>
  <pageSetup paperSize="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view="pageBreakPreview" zoomScale="55" zoomScaleNormal="100" zoomScaleSheetLayoutView="55" workbookViewId="0"/>
  </sheetViews>
  <sheetFormatPr defaultColWidth="9.109375" defaultRowHeight="14.4" x14ac:dyDescent="0.3"/>
  <cols>
    <col min="1" max="1" width="9.109375" style="16"/>
    <col min="2" max="3" width="9.109375" style="70"/>
    <col min="4" max="12" width="9.109375" style="16"/>
    <col min="13" max="13" width="9.109375" style="16" customWidth="1"/>
    <col min="14" max="16384" width="9.109375" style="16"/>
  </cols>
  <sheetData>
    <row r="1" spans="1:3" s="225" customFormat="1" ht="30" customHeight="1" x14ac:dyDescent="0.3">
      <c r="A1" s="221" t="s">
        <v>479</v>
      </c>
      <c r="B1" s="224"/>
      <c r="C1" s="224"/>
    </row>
    <row r="2" spans="1:3" s="50" customFormat="1" ht="30" customHeight="1" x14ac:dyDescent="0.3">
      <c r="B2" s="226" t="s">
        <v>264</v>
      </c>
      <c r="C2" s="226" t="s">
        <v>265</v>
      </c>
    </row>
    <row r="3" spans="1:3" x14ac:dyDescent="0.3">
      <c r="A3" s="16">
        <v>1974</v>
      </c>
      <c r="B3" s="70">
        <v>71.5</v>
      </c>
      <c r="C3" s="70">
        <v>28.5</v>
      </c>
    </row>
    <row r="4" spans="1:3" ht="15" x14ac:dyDescent="0.25">
      <c r="A4" s="16">
        <v>1981</v>
      </c>
      <c r="B4" s="70">
        <v>73.5</v>
      </c>
      <c r="C4" s="70">
        <v>26.5</v>
      </c>
    </row>
    <row r="5" spans="1:3" ht="15" x14ac:dyDescent="0.25">
      <c r="A5" s="16">
        <v>1996</v>
      </c>
      <c r="B5" s="70">
        <v>62.1</v>
      </c>
      <c r="C5" s="70">
        <v>37.9</v>
      </c>
    </row>
    <row r="6" spans="1:3" ht="15" x14ac:dyDescent="0.25">
      <c r="A6" s="16">
        <v>1998</v>
      </c>
      <c r="B6" s="70">
        <v>59.9</v>
      </c>
      <c r="C6" s="70">
        <v>40.1</v>
      </c>
    </row>
    <row r="7" spans="1:3" ht="15" x14ac:dyDescent="0.25">
      <c r="A7" s="16">
        <v>1999</v>
      </c>
      <c r="B7" s="70">
        <v>58.2</v>
      </c>
      <c r="C7" s="70">
        <v>41.8</v>
      </c>
    </row>
    <row r="8" spans="1:3" ht="15" x14ac:dyDescent="0.25">
      <c r="A8" s="16">
        <v>2000</v>
      </c>
      <c r="B8" s="70">
        <v>56.5</v>
      </c>
      <c r="C8" s="70">
        <v>43.5</v>
      </c>
    </row>
    <row r="9" spans="1:3" ht="15" x14ac:dyDescent="0.25">
      <c r="A9" s="16">
        <v>2001</v>
      </c>
      <c r="B9" s="70">
        <v>56</v>
      </c>
      <c r="C9" s="70">
        <v>44</v>
      </c>
    </row>
    <row r="10" spans="1:3" ht="15" x14ac:dyDescent="0.25">
      <c r="A10" s="16">
        <v>2002</v>
      </c>
      <c r="B10" s="70">
        <v>55.2</v>
      </c>
      <c r="C10" s="70">
        <v>44.8</v>
      </c>
    </row>
    <row r="11" spans="1:3" ht="15" x14ac:dyDescent="0.25">
      <c r="A11" s="16">
        <v>2003</v>
      </c>
      <c r="B11" s="70">
        <v>54.4</v>
      </c>
      <c r="C11" s="70">
        <v>45.6</v>
      </c>
    </row>
    <row r="12" spans="1:3" ht="15" x14ac:dyDescent="0.25">
      <c r="A12" s="16">
        <v>2004</v>
      </c>
      <c r="B12" s="70">
        <v>54</v>
      </c>
      <c r="C12" s="70">
        <v>46</v>
      </c>
    </row>
    <row r="13" spans="1:3" ht="15" x14ac:dyDescent="0.25">
      <c r="A13" s="16">
        <v>2005</v>
      </c>
      <c r="B13" s="70">
        <v>53.4</v>
      </c>
      <c r="C13" s="70">
        <v>46.6</v>
      </c>
    </row>
    <row r="14" spans="1:3" ht="15" x14ac:dyDescent="0.25">
      <c r="A14" s="16">
        <v>2006</v>
      </c>
      <c r="B14" s="70">
        <v>52.8</v>
      </c>
      <c r="C14" s="70">
        <v>47.2</v>
      </c>
    </row>
    <row r="15" spans="1:3" x14ac:dyDescent="0.3">
      <c r="A15" s="16">
        <v>2007</v>
      </c>
      <c r="B15" s="70">
        <v>52</v>
      </c>
      <c r="C15" s="70">
        <v>48</v>
      </c>
    </row>
    <row r="16" spans="1:3" x14ac:dyDescent="0.3">
      <c r="A16" s="16">
        <v>2008</v>
      </c>
      <c r="B16" s="70">
        <v>51.6</v>
      </c>
      <c r="C16" s="70">
        <v>48.4</v>
      </c>
    </row>
    <row r="17" spans="1:12" x14ac:dyDescent="0.3">
      <c r="A17" s="16">
        <v>2009</v>
      </c>
      <c r="B17" s="70">
        <v>51.4</v>
      </c>
      <c r="C17" s="70">
        <v>48.6</v>
      </c>
    </row>
    <row r="18" spans="1:12" x14ac:dyDescent="0.3">
      <c r="A18" s="16">
        <v>2010</v>
      </c>
      <c r="B18" s="70">
        <v>51.1</v>
      </c>
      <c r="C18" s="70">
        <v>48.9</v>
      </c>
    </row>
    <row r="19" spans="1:12" x14ac:dyDescent="0.3">
      <c r="A19" s="16">
        <v>2011</v>
      </c>
      <c r="B19" s="70">
        <v>51.5</v>
      </c>
      <c r="C19" s="70">
        <v>48.5</v>
      </c>
    </row>
    <row r="20" spans="1:12" x14ac:dyDescent="0.3">
      <c r="A20" s="16">
        <v>2012</v>
      </c>
      <c r="B20" s="70">
        <v>51.7</v>
      </c>
      <c r="C20" s="70">
        <v>48.3</v>
      </c>
    </row>
    <row r="21" spans="1:12" x14ac:dyDescent="0.3">
      <c r="A21" s="16">
        <v>2013</v>
      </c>
      <c r="B21" s="70">
        <v>51.4</v>
      </c>
      <c r="C21" s="70">
        <v>48.6</v>
      </c>
    </row>
    <row r="22" spans="1:12" x14ac:dyDescent="0.3">
      <c r="A22" s="16">
        <v>2014</v>
      </c>
      <c r="B22" s="70">
        <v>51.3</v>
      </c>
      <c r="C22" s="70">
        <v>48.7</v>
      </c>
    </row>
    <row r="23" spans="1:12" x14ac:dyDescent="0.3">
      <c r="A23" s="16">
        <v>2015</v>
      </c>
      <c r="B23" s="70">
        <v>51.3</v>
      </c>
      <c r="C23" s="70">
        <v>48.7</v>
      </c>
    </row>
    <row r="25" spans="1:12" s="149" customFormat="1" x14ac:dyDescent="0.3">
      <c r="B25" s="70"/>
      <c r="C25" s="70"/>
    </row>
    <row r="26" spans="1:12" s="149" customFormat="1" x14ac:dyDescent="0.3">
      <c r="B26" s="70"/>
      <c r="C26" s="70"/>
    </row>
    <row r="27" spans="1:12" s="149" customFormat="1" x14ac:dyDescent="0.3">
      <c r="B27" s="70"/>
      <c r="C27" s="70"/>
    </row>
    <row r="28" spans="1:12" x14ac:dyDescent="0.3">
      <c r="A28" s="189" t="s">
        <v>439</v>
      </c>
      <c r="B28" s="190"/>
      <c r="C28" s="190"/>
      <c r="D28" s="187"/>
      <c r="E28" s="187"/>
      <c r="F28" s="187"/>
      <c r="G28" s="187"/>
      <c r="H28" s="187"/>
      <c r="I28" s="187"/>
      <c r="J28" s="187"/>
      <c r="K28" s="187"/>
      <c r="L28" s="187"/>
    </row>
    <row r="29" spans="1:12" x14ac:dyDescent="0.3">
      <c r="A29" s="334" t="s">
        <v>219</v>
      </c>
      <c r="B29" s="334"/>
      <c r="C29" s="334"/>
      <c r="D29" s="334"/>
      <c r="E29" s="334"/>
      <c r="F29" s="334"/>
      <c r="G29" s="334"/>
      <c r="H29" s="334"/>
      <c r="I29" s="334"/>
      <c r="J29" s="334"/>
      <c r="K29" s="334"/>
      <c r="L29" s="334"/>
    </row>
    <row r="30" spans="1:12" x14ac:dyDescent="0.3">
      <c r="A30" s="187" t="s">
        <v>266</v>
      </c>
      <c r="B30" s="190"/>
      <c r="C30" s="190"/>
      <c r="D30" s="187"/>
      <c r="E30" s="187"/>
      <c r="F30" s="187"/>
      <c r="G30" s="187"/>
      <c r="H30" s="187"/>
      <c r="I30" s="187"/>
      <c r="J30" s="187"/>
      <c r="K30" s="187"/>
      <c r="L30" s="187"/>
    </row>
  </sheetData>
  <mergeCells count="1">
    <mergeCell ref="A29:L29"/>
  </mergeCells>
  <printOptions horizontalCentered="1"/>
  <pageMargins left="0.51181102362204722" right="0.51181102362204722" top="0.74803149606299213" bottom="0.35433070866141736"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2"/>
  <sheetViews>
    <sheetView showGridLines="0" view="pageBreakPreview" topLeftCell="A10" zoomScaleNormal="100" zoomScaleSheetLayoutView="100" workbookViewId="0">
      <selection activeCell="I27" sqref="I27"/>
    </sheetView>
  </sheetViews>
  <sheetFormatPr defaultColWidth="9.109375" defaultRowHeight="14.4" x14ac:dyDescent="0.3"/>
  <cols>
    <col min="1" max="1" width="12.44140625" style="16" customWidth="1"/>
    <col min="2" max="2" width="7.5546875" style="16" customWidth="1"/>
    <col min="3" max="3" width="7" style="16" customWidth="1"/>
    <col min="4" max="4" width="7.88671875" style="16" customWidth="1"/>
    <col min="5" max="5" width="7.6640625" style="16" customWidth="1"/>
    <col min="6" max="6" width="7.88671875" style="16" customWidth="1"/>
    <col min="7" max="8" width="7.44140625" style="16" customWidth="1"/>
    <col min="9" max="10" width="7.5546875" style="16" customWidth="1"/>
    <col min="11" max="12" width="7.109375" style="16" customWidth="1"/>
    <col min="13" max="13" width="7.44140625" style="16" customWidth="1"/>
    <col min="14" max="14" width="7.88671875" style="16" customWidth="1"/>
    <col min="15" max="15" width="8.33203125" style="16" customWidth="1"/>
    <col min="16" max="16" width="7.44140625" style="16" customWidth="1"/>
    <col min="17" max="17" width="7.33203125" style="16" customWidth="1"/>
    <col min="18" max="29" width="9.109375" style="114"/>
    <col min="30" max="16384" width="9.109375" style="16"/>
  </cols>
  <sheetData>
    <row r="1" spans="1:29" s="306" customFormat="1" ht="30" customHeight="1" x14ac:dyDescent="0.3">
      <c r="A1" s="452" t="s">
        <v>341</v>
      </c>
      <c r="B1" s="452"/>
      <c r="C1" s="452"/>
      <c r="D1" s="452"/>
      <c r="E1" s="452"/>
      <c r="F1" s="452"/>
      <c r="G1" s="452"/>
      <c r="H1" s="452"/>
      <c r="I1" s="452"/>
      <c r="J1" s="452"/>
      <c r="K1" s="452"/>
      <c r="L1" s="452"/>
      <c r="M1" s="452"/>
      <c r="N1" s="452"/>
      <c r="O1" s="452"/>
      <c r="P1" s="452"/>
      <c r="Q1" s="452"/>
      <c r="R1" s="323"/>
      <c r="S1" s="323"/>
      <c r="T1" s="323"/>
      <c r="U1" s="323"/>
      <c r="V1" s="323"/>
      <c r="W1" s="323"/>
      <c r="X1" s="323"/>
      <c r="Y1" s="323"/>
      <c r="Z1" s="323"/>
      <c r="AA1" s="323"/>
      <c r="AB1" s="323"/>
      <c r="AC1" s="323"/>
    </row>
    <row r="2" spans="1:29" ht="25.05" customHeight="1" x14ac:dyDescent="0.3">
      <c r="A2" s="427" t="s">
        <v>626</v>
      </c>
      <c r="B2" s="429" t="s">
        <v>174</v>
      </c>
      <c r="C2" s="429"/>
      <c r="D2" s="429"/>
      <c r="E2" s="429"/>
      <c r="F2" s="429" t="s">
        <v>175</v>
      </c>
      <c r="G2" s="429"/>
      <c r="H2" s="429"/>
      <c r="I2" s="429"/>
      <c r="J2" s="429" t="s">
        <v>176</v>
      </c>
      <c r="K2" s="429"/>
      <c r="L2" s="429"/>
      <c r="M2" s="429"/>
      <c r="N2" s="429" t="s">
        <v>57</v>
      </c>
      <c r="O2" s="429"/>
      <c r="P2" s="429"/>
      <c r="Q2" s="430"/>
    </row>
    <row r="3" spans="1:29" s="117" customFormat="1" ht="22.05" customHeight="1" x14ac:dyDescent="0.3">
      <c r="A3" s="428"/>
      <c r="B3" s="431">
        <v>1974</v>
      </c>
      <c r="C3" s="431">
        <v>1981</v>
      </c>
      <c r="D3" s="431">
        <v>1996</v>
      </c>
      <c r="E3" s="431">
        <v>2015</v>
      </c>
      <c r="F3" s="431">
        <v>1974</v>
      </c>
      <c r="G3" s="431">
        <v>1981</v>
      </c>
      <c r="H3" s="431">
        <v>1996</v>
      </c>
      <c r="I3" s="431">
        <v>2015</v>
      </c>
      <c r="J3" s="431">
        <v>1974</v>
      </c>
      <c r="K3" s="431">
        <v>1981</v>
      </c>
      <c r="L3" s="431">
        <v>1996</v>
      </c>
      <c r="M3" s="431">
        <v>2015</v>
      </c>
      <c r="N3" s="432">
        <v>1974</v>
      </c>
      <c r="O3" s="431">
        <v>1981</v>
      </c>
      <c r="P3" s="431">
        <v>1996</v>
      </c>
      <c r="Q3" s="433">
        <v>2015</v>
      </c>
      <c r="R3" s="116"/>
      <c r="S3" s="116"/>
      <c r="T3" s="116"/>
      <c r="U3" s="116"/>
      <c r="V3" s="116"/>
      <c r="W3" s="116"/>
      <c r="X3" s="116"/>
      <c r="Y3" s="116"/>
      <c r="Z3" s="116"/>
      <c r="AA3" s="116"/>
      <c r="AB3" s="116"/>
      <c r="AC3" s="116"/>
    </row>
    <row r="4" spans="1:29" ht="19.95" customHeight="1" x14ac:dyDescent="0.3">
      <c r="A4" s="383" t="s">
        <v>311</v>
      </c>
      <c r="B4" s="434">
        <v>189</v>
      </c>
      <c r="C4" s="434">
        <v>214</v>
      </c>
      <c r="D4" s="434">
        <v>226</v>
      </c>
      <c r="E4" s="434">
        <v>68</v>
      </c>
      <c r="F4" s="434">
        <v>143</v>
      </c>
      <c r="G4" s="434">
        <v>92</v>
      </c>
      <c r="H4" s="434">
        <v>83</v>
      </c>
      <c r="I4" s="434">
        <v>34</v>
      </c>
      <c r="J4" s="434">
        <v>99</v>
      </c>
      <c r="K4" s="434">
        <v>26</v>
      </c>
      <c r="L4" s="434">
        <v>30</v>
      </c>
      <c r="M4" s="434">
        <v>8</v>
      </c>
      <c r="N4" s="435">
        <v>431</v>
      </c>
      <c r="O4" s="434">
        <v>332</v>
      </c>
      <c r="P4" s="434">
        <v>339</v>
      </c>
      <c r="Q4" s="436">
        <v>110</v>
      </c>
    </row>
    <row r="5" spans="1:29" ht="19.95" customHeight="1" x14ac:dyDescent="0.3">
      <c r="A5" s="453" t="s">
        <v>313</v>
      </c>
      <c r="B5" s="437">
        <v>809</v>
      </c>
      <c r="C5" s="437">
        <v>955</v>
      </c>
      <c r="D5" s="437">
        <v>736</v>
      </c>
      <c r="E5" s="437">
        <v>843</v>
      </c>
      <c r="F5" s="437">
        <v>617</v>
      </c>
      <c r="G5" s="437">
        <v>330</v>
      </c>
      <c r="H5" s="437">
        <v>260</v>
      </c>
      <c r="I5" s="437">
        <v>277</v>
      </c>
      <c r="J5" s="437">
        <v>224</v>
      </c>
      <c r="K5" s="437">
        <v>99</v>
      </c>
      <c r="L5" s="437">
        <v>77</v>
      </c>
      <c r="M5" s="437">
        <v>42</v>
      </c>
      <c r="N5" s="438">
        <v>1650</v>
      </c>
      <c r="O5" s="437">
        <v>1384</v>
      </c>
      <c r="P5" s="437">
        <v>1073</v>
      </c>
      <c r="Q5" s="439">
        <v>1162</v>
      </c>
    </row>
    <row r="6" spans="1:29" ht="19.95" customHeight="1" x14ac:dyDescent="0.3">
      <c r="A6" s="383" t="s">
        <v>314</v>
      </c>
      <c r="B6" s="434">
        <v>752</v>
      </c>
      <c r="C6" s="434">
        <v>1035</v>
      </c>
      <c r="D6" s="434">
        <v>948</v>
      </c>
      <c r="E6" s="434">
        <v>1154</v>
      </c>
      <c r="F6" s="434">
        <v>583</v>
      </c>
      <c r="G6" s="434">
        <v>428</v>
      </c>
      <c r="H6" s="434">
        <v>305</v>
      </c>
      <c r="I6" s="434">
        <v>340</v>
      </c>
      <c r="J6" s="434">
        <v>292</v>
      </c>
      <c r="K6" s="434">
        <v>117</v>
      </c>
      <c r="L6" s="434">
        <v>93</v>
      </c>
      <c r="M6" s="434">
        <v>59</v>
      </c>
      <c r="N6" s="435">
        <v>1627</v>
      </c>
      <c r="O6" s="434">
        <v>1580</v>
      </c>
      <c r="P6" s="434">
        <v>1346</v>
      </c>
      <c r="Q6" s="436">
        <v>1553</v>
      </c>
    </row>
    <row r="7" spans="1:29" ht="19.95" customHeight="1" x14ac:dyDescent="0.3">
      <c r="A7" s="453" t="s">
        <v>312</v>
      </c>
      <c r="B7" s="437">
        <v>698</v>
      </c>
      <c r="C7" s="437">
        <v>1203</v>
      </c>
      <c r="D7" s="437">
        <v>1072</v>
      </c>
      <c r="E7" s="437">
        <v>1220</v>
      </c>
      <c r="F7" s="437">
        <v>445</v>
      </c>
      <c r="G7" s="437">
        <v>508</v>
      </c>
      <c r="H7" s="437">
        <v>378</v>
      </c>
      <c r="I7" s="437">
        <v>373</v>
      </c>
      <c r="J7" s="437">
        <v>241</v>
      </c>
      <c r="K7" s="437">
        <v>154</v>
      </c>
      <c r="L7" s="437">
        <v>132</v>
      </c>
      <c r="M7" s="437">
        <v>53</v>
      </c>
      <c r="N7" s="438">
        <v>1384</v>
      </c>
      <c r="O7" s="437">
        <v>1865</v>
      </c>
      <c r="P7" s="437">
        <v>1582</v>
      </c>
      <c r="Q7" s="439">
        <v>1646</v>
      </c>
    </row>
    <row r="8" spans="1:29" ht="19.95" customHeight="1" x14ac:dyDescent="0.3">
      <c r="A8" s="383" t="s">
        <v>8</v>
      </c>
      <c r="B8" s="434">
        <v>1498</v>
      </c>
      <c r="C8" s="434">
        <v>2419</v>
      </c>
      <c r="D8" s="434">
        <v>2997</v>
      </c>
      <c r="E8" s="434">
        <v>2951</v>
      </c>
      <c r="F8" s="434">
        <v>1017</v>
      </c>
      <c r="G8" s="434">
        <v>1129</v>
      </c>
      <c r="H8" s="434">
        <v>1350</v>
      </c>
      <c r="I8" s="434">
        <v>863</v>
      </c>
      <c r="J8" s="434">
        <v>441</v>
      </c>
      <c r="K8" s="434">
        <v>340</v>
      </c>
      <c r="L8" s="434">
        <v>460</v>
      </c>
      <c r="M8" s="434">
        <v>161</v>
      </c>
      <c r="N8" s="435">
        <v>2956</v>
      </c>
      <c r="O8" s="434">
        <v>3888</v>
      </c>
      <c r="P8" s="434">
        <v>4807</v>
      </c>
      <c r="Q8" s="436">
        <v>3975</v>
      </c>
    </row>
    <row r="9" spans="1:29" ht="19.95" customHeight="1" x14ac:dyDescent="0.3">
      <c r="A9" s="453" t="s">
        <v>9</v>
      </c>
      <c r="B9" s="437">
        <v>1321</v>
      </c>
      <c r="C9" s="437">
        <v>1559</v>
      </c>
      <c r="D9" s="437">
        <v>2626</v>
      </c>
      <c r="E9" s="437">
        <v>3504</v>
      </c>
      <c r="F9" s="437">
        <v>626</v>
      </c>
      <c r="G9" s="437">
        <v>612</v>
      </c>
      <c r="H9" s="437">
        <v>1183</v>
      </c>
      <c r="I9" s="437">
        <v>1430</v>
      </c>
      <c r="J9" s="437">
        <v>201</v>
      </c>
      <c r="K9" s="437">
        <v>97</v>
      </c>
      <c r="L9" s="437">
        <v>343</v>
      </c>
      <c r="M9" s="437">
        <v>391</v>
      </c>
      <c r="N9" s="438">
        <v>2148</v>
      </c>
      <c r="O9" s="437">
        <v>2268</v>
      </c>
      <c r="P9" s="437">
        <v>4152</v>
      </c>
      <c r="Q9" s="439">
        <v>5325</v>
      </c>
    </row>
    <row r="10" spans="1:29" ht="19.95" customHeight="1" x14ac:dyDescent="0.3">
      <c r="A10" s="383" t="s">
        <v>177</v>
      </c>
      <c r="B10" s="434">
        <v>669</v>
      </c>
      <c r="C10" s="434">
        <v>715</v>
      </c>
      <c r="D10" s="434">
        <v>987</v>
      </c>
      <c r="E10" s="434">
        <v>1831</v>
      </c>
      <c r="F10" s="434">
        <v>307</v>
      </c>
      <c r="G10" s="434">
        <v>248</v>
      </c>
      <c r="H10" s="434">
        <v>394</v>
      </c>
      <c r="I10" s="434">
        <v>697</v>
      </c>
      <c r="J10" s="434">
        <v>84</v>
      </c>
      <c r="K10" s="434">
        <v>24</v>
      </c>
      <c r="L10" s="434">
        <v>53</v>
      </c>
      <c r="M10" s="434">
        <v>170</v>
      </c>
      <c r="N10" s="435">
        <v>1060</v>
      </c>
      <c r="O10" s="434">
        <v>987</v>
      </c>
      <c r="P10" s="434">
        <v>1434</v>
      </c>
      <c r="Q10" s="436">
        <v>2698</v>
      </c>
    </row>
    <row r="11" spans="1:29" s="20" customFormat="1" ht="25.05" customHeight="1" x14ac:dyDescent="0.3">
      <c r="A11" s="453" t="s">
        <v>14</v>
      </c>
      <c r="B11" s="440">
        <v>5936</v>
      </c>
      <c r="C11" s="440">
        <v>8100</v>
      </c>
      <c r="D11" s="440">
        <v>9592</v>
      </c>
      <c r="E11" s="440">
        <v>11571</v>
      </c>
      <c r="F11" s="440">
        <v>3738</v>
      </c>
      <c r="G11" s="440">
        <v>3347</v>
      </c>
      <c r="H11" s="440">
        <v>3953</v>
      </c>
      <c r="I11" s="440">
        <v>4014</v>
      </c>
      <c r="J11" s="440">
        <v>1582</v>
      </c>
      <c r="K11" s="440">
        <v>857</v>
      </c>
      <c r="L11" s="440">
        <v>1188</v>
      </c>
      <c r="M11" s="440">
        <v>884</v>
      </c>
      <c r="N11" s="441">
        <v>11256</v>
      </c>
      <c r="O11" s="440">
        <v>12304</v>
      </c>
      <c r="P11" s="440">
        <v>14733</v>
      </c>
      <c r="Q11" s="442">
        <v>16469</v>
      </c>
      <c r="R11" s="115"/>
      <c r="S11" s="115"/>
      <c r="T11" s="115"/>
      <c r="U11" s="115"/>
      <c r="V11" s="115"/>
      <c r="W11" s="115"/>
      <c r="X11" s="115"/>
      <c r="Y11" s="115"/>
      <c r="Z11" s="115"/>
      <c r="AA11" s="115"/>
      <c r="AB11" s="115"/>
      <c r="AC11" s="115"/>
    </row>
    <row r="12" spans="1:29" ht="25.05" customHeight="1" x14ac:dyDescent="0.3">
      <c r="A12" s="419" t="s">
        <v>180</v>
      </c>
      <c r="B12" s="420"/>
      <c r="C12" s="420"/>
      <c r="D12" s="420"/>
      <c r="E12" s="420"/>
      <c r="F12" s="420"/>
      <c r="G12" s="420"/>
      <c r="H12" s="420"/>
      <c r="I12" s="420"/>
      <c r="J12" s="420"/>
      <c r="K12" s="420"/>
      <c r="L12" s="420"/>
      <c r="M12" s="420"/>
      <c r="N12" s="420"/>
      <c r="O12" s="420"/>
      <c r="P12" s="420"/>
      <c r="Q12" s="421"/>
    </row>
    <row r="13" spans="1:29" ht="19.95" customHeight="1" x14ac:dyDescent="0.3">
      <c r="A13" s="383" t="s">
        <v>311</v>
      </c>
      <c r="B13" s="443">
        <v>0.6</v>
      </c>
      <c r="C13" s="443">
        <v>0.62</v>
      </c>
      <c r="D13" s="443">
        <v>0.83</v>
      </c>
      <c r="E13" s="443">
        <v>0.19083487451203804</v>
      </c>
      <c r="F13" s="443">
        <v>0.45</v>
      </c>
      <c r="G13" s="443">
        <v>0.27</v>
      </c>
      <c r="H13" s="443">
        <v>0.3</v>
      </c>
      <c r="I13" s="443">
        <v>9.5417437256019019E-2</v>
      </c>
      <c r="J13" s="443">
        <v>0.31</v>
      </c>
      <c r="K13" s="443">
        <v>7.0000000000000007E-2</v>
      </c>
      <c r="L13" s="443">
        <v>0.11</v>
      </c>
      <c r="M13" s="443">
        <v>2.2451161707298592E-2</v>
      </c>
      <c r="N13" s="444">
        <v>1.36</v>
      </c>
      <c r="O13" s="443">
        <v>0.97</v>
      </c>
      <c r="P13" s="443">
        <v>1.24</v>
      </c>
      <c r="Q13" s="445">
        <v>0.30870347347535559</v>
      </c>
    </row>
    <row r="14" spans="1:29" ht="19.95" customHeight="1" x14ac:dyDescent="0.3">
      <c r="A14" s="453" t="s">
        <v>313</v>
      </c>
      <c r="B14" s="446">
        <v>2.5499999999999998</v>
      </c>
      <c r="C14" s="446">
        <v>2.73</v>
      </c>
      <c r="D14" s="446">
        <v>2.31</v>
      </c>
      <c r="E14" s="446">
        <v>2.6280512516756551</v>
      </c>
      <c r="F14" s="446">
        <v>1.95</v>
      </c>
      <c r="G14" s="446">
        <v>0.94</v>
      </c>
      <c r="H14" s="446">
        <v>0.82</v>
      </c>
      <c r="I14" s="446">
        <v>0.86354708981513228</v>
      </c>
      <c r="J14" s="446">
        <v>0.71</v>
      </c>
      <c r="K14" s="446">
        <v>0.28000000000000003</v>
      </c>
      <c r="L14" s="446">
        <v>0.24</v>
      </c>
      <c r="M14" s="446">
        <v>0.13093493780590454</v>
      </c>
      <c r="N14" s="447">
        <v>5.2</v>
      </c>
      <c r="O14" s="446">
        <v>3.95</v>
      </c>
      <c r="P14" s="446">
        <v>3.37</v>
      </c>
      <c r="Q14" s="448">
        <v>3.6225332792966922</v>
      </c>
    </row>
    <row r="15" spans="1:29" ht="19.95" customHeight="1" x14ac:dyDescent="0.3">
      <c r="A15" s="383" t="s">
        <v>314</v>
      </c>
      <c r="B15" s="443">
        <v>2.52</v>
      </c>
      <c r="C15" s="443">
        <v>3.08</v>
      </c>
      <c r="D15" s="443">
        <v>2.72</v>
      </c>
      <c r="E15" s="443">
        <v>3.8149895368787829</v>
      </c>
      <c r="F15" s="443">
        <v>1.95</v>
      </c>
      <c r="G15" s="443">
        <v>1.27</v>
      </c>
      <c r="H15" s="443">
        <v>0.88</v>
      </c>
      <c r="I15" s="443">
        <v>1.1240003834824839</v>
      </c>
      <c r="J15" s="443">
        <v>0.98</v>
      </c>
      <c r="K15" s="443">
        <v>0.35</v>
      </c>
      <c r="L15" s="443">
        <v>0.27</v>
      </c>
      <c r="M15" s="443">
        <v>0.19504712536901925</v>
      </c>
      <c r="N15" s="444">
        <v>5.45</v>
      </c>
      <c r="O15" s="443">
        <v>4.7</v>
      </c>
      <c r="P15" s="443">
        <v>3.86</v>
      </c>
      <c r="Q15" s="445">
        <v>5.1340370457302864</v>
      </c>
    </row>
    <row r="16" spans="1:29" ht="19.95" customHeight="1" x14ac:dyDescent="0.3">
      <c r="A16" s="453" t="s">
        <v>312</v>
      </c>
      <c r="B16" s="446">
        <v>2.61</v>
      </c>
      <c r="C16" s="446">
        <v>3.79</v>
      </c>
      <c r="D16" s="446">
        <v>3.2</v>
      </c>
      <c r="E16" s="446">
        <v>4.3106646550231611</v>
      </c>
      <c r="F16" s="446">
        <v>1.66</v>
      </c>
      <c r="G16" s="446">
        <v>1.6</v>
      </c>
      <c r="H16" s="446">
        <v>1.1299999999999999</v>
      </c>
      <c r="I16" s="446">
        <v>1.3179327182980649</v>
      </c>
      <c r="J16" s="446">
        <v>0.9</v>
      </c>
      <c r="K16" s="446">
        <v>0.48</v>
      </c>
      <c r="L16" s="446">
        <v>0.39</v>
      </c>
      <c r="M16" s="446">
        <v>0.18726657927559634</v>
      </c>
      <c r="N16" s="447">
        <v>5.17</v>
      </c>
      <c r="O16" s="446">
        <v>5.88</v>
      </c>
      <c r="P16" s="446">
        <v>4.72</v>
      </c>
      <c r="Q16" s="448">
        <v>5.8158639525968221</v>
      </c>
    </row>
    <row r="17" spans="1:29" ht="19.95" customHeight="1" x14ac:dyDescent="0.3">
      <c r="A17" s="383" t="s">
        <v>8</v>
      </c>
      <c r="B17" s="443">
        <v>2.78</v>
      </c>
      <c r="C17" s="443">
        <v>3.33</v>
      </c>
      <c r="D17" s="443">
        <v>3.93</v>
      </c>
      <c r="E17" s="443">
        <v>2.804338694932424</v>
      </c>
      <c r="F17" s="443">
        <v>1.88</v>
      </c>
      <c r="G17" s="443">
        <v>1.56</v>
      </c>
      <c r="H17" s="443">
        <v>1.77</v>
      </c>
      <c r="I17" s="443">
        <v>0.82010989282503632</v>
      </c>
      <c r="J17" s="443">
        <v>0.82</v>
      </c>
      <c r="K17" s="443">
        <v>0.47</v>
      </c>
      <c r="L17" s="443">
        <v>0.6</v>
      </c>
      <c r="M17" s="443">
        <v>0.1529984852199662</v>
      </c>
      <c r="N17" s="444">
        <v>5.48</v>
      </c>
      <c r="O17" s="443">
        <v>5.35</v>
      </c>
      <c r="P17" s="443">
        <v>6.31</v>
      </c>
      <c r="Q17" s="445">
        <v>3.7774470729774263</v>
      </c>
    </row>
    <row r="18" spans="1:29" ht="19.95" customHeight="1" x14ac:dyDescent="0.3">
      <c r="A18" s="453" t="s">
        <v>9</v>
      </c>
      <c r="B18" s="446">
        <v>2.13</v>
      </c>
      <c r="C18" s="446">
        <v>2.4300000000000002</v>
      </c>
      <c r="D18" s="446">
        <v>3.25</v>
      </c>
      <c r="E18" s="446">
        <v>2.7490028588374478</v>
      </c>
      <c r="F18" s="446">
        <v>1.01</v>
      </c>
      <c r="G18" s="446">
        <v>0.95</v>
      </c>
      <c r="H18" s="446">
        <v>1.46</v>
      </c>
      <c r="I18" s="446">
        <v>1.1218818744684791</v>
      </c>
      <c r="J18" s="446">
        <v>0.32</v>
      </c>
      <c r="K18" s="446">
        <v>0.15</v>
      </c>
      <c r="L18" s="446">
        <v>0.42</v>
      </c>
      <c r="M18" s="446">
        <v>0.3067523167252974</v>
      </c>
      <c r="N18" s="447">
        <v>3.46</v>
      </c>
      <c r="O18" s="446">
        <v>3.53</v>
      </c>
      <c r="P18" s="446">
        <v>5.14</v>
      </c>
      <c r="Q18" s="448">
        <v>4.1776370500312243</v>
      </c>
    </row>
    <row r="19" spans="1:29" ht="19.95" customHeight="1" x14ac:dyDescent="0.3">
      <c r="A19" s="383" t="s">
        <v>177</v>
      </c>
      <c r="B19" s="443">
        <v>1.08</v>
      </c>
      <c r="C19" s="443">
        <v>1.0900000000000001</v>
      </c>
      <c r="D19" s="443">
        <v>1.45</v>
      </c>
      <c r="E19" s="443">
        <v>1.8333815626498822</v>
      </c>
      <c r="F19" s="443">
        <v>0.5</v>
      </c>
      <c r="G19" s="443">
        <v>0.38</v>
      </c>
      <c r="H19" s="443">
        <v>0.57999999999999996</v>
      </c>
      <c r="I19" s="443">
        <v>0.69790658064826205</v>
      </c>
      <c r="J19" s="443">
        <v>0.14000000000000001</v>
      </c>
      <c r="K19" s="443">
        <v>0.04</v>
      </c>
      <c r="L19" s="443">
        <v>0.08</v>
      </c>
      <c r="M19" s="443">
        <v>0.17022111723128344</v>
      </c>
      <c r="N19" s="444">
        <v>1.71</v>
      </c>
      <c r="O19" s="443">
        <v>1.51</v>
      </c>
      <c r="P19" s="443">
        <v>2.11</v>
      </c>
      <c r="Q19" s="445">
        <v>2.701509260529428</v>
      </c>
    </row>
    <row r="20" spans="1:29" ht="25.05" customHeight="1" x14ac:dyDescent="0.3">
      <c r="A20" s="454" t="s">
        <v>14</v>
      </c>
      <c r="B20" s="449">
        <v>1.99</v>
      </c>
      <c r="C20" s="449">
        <v>2.35</v>
      </c>
      <c r="D20" s="449">
        <v>2.72</v>
      </c>
      <c r="E20" s="449">
        <v>2.5218754331714996</v>
      </c>
      <c r="F20" s="449">
        <v>1.25</v>
      </c>
      <c r="G20" s="449">
        <v>0.97</v>
      </c>
      <c r="H20" s="449">
        <v>1.1200000000000001</v>
      </c>
      <c r="I20" s="449">
        <v>0.87484296852047361</v>
      </c>
      <c r="J20" s="449">
        <v>0.53</v>
      </c>
      <c r="K20" s="449">
        <v>0.25</v>
      </c>
      <c r="L20" s="449">
        <v>0.34</v>
      </c>
      <c r="M20" s="449">
        <v>0.19266596516494736</v>
      </c>
      <c r="N20" s="450">
        <v>3.8</v>
      </c>
      <c r="O20" s="449">
        <v>3.6</v>
      </c>
      <c r="P20" s="449">
        <v>4.18</v>
      </c>
      <c r="Q20" s="451">
        <v>3.5893843668569207</v>
      </c>
    </row>
    <row r="21" spans="1:29" s="50" customFormat="1" ht="25.05" customHeight="1" x14ac:dyDescent="0.3">
      <c r="A21" s="941" t="s">
        <v>440</v>
      </c>
      <c r="R21" s="931"/>
      <c r="S21" s="931"/>
      <c r="T21" s="931"/>
      <c r="U21" s="931"/>
      <c r="V21" s="931"/>
      <c r="W21" s="931"/>
      <c r="X21" s="931"/>
      <c r="Y21" s="931"/>
      <c r="Z21" s="931"/>
      <c r="AA21" s="931"/>
      <c r="AB21" s="931"/>
      <c r="AC21" s="931"/>
    </row>
    <row r="22" spans="1:29" s="998" customFormat="1" ht="15" customHeight="1" x14ac:dyDescent="0.3">
      <c r="A22" s="303" t="s">
        <v>360</v>
      </c>
      <c r="R22" s="999"/>
      <c r="S22" s="999"/>
      <c r="T22" s="999"/>
      <c r="U22" s="999"/>
      <c r="V22" s="999"/>
      <c r="W22" s="999"/>
      <c r="X22" s="999"/>
      <c r="Y22" s="999"/>
      <c r="Z22" s="999"/>
      <c r="AA22" s="999"/>
      <c r="AB22" s="999"/>
      <c r="AC22" s="999"/>
    </row>
  </sheetData>
  <mergeCells count="7">
    <mergeCell ref="A1:Q1"/>
    <mergeCell ref="A2:A3"/>
    <mergeCell ref="J2:M2"/>
    <mergeCell ref="N2:Q2"/>
    <mergeCell ref="F2:I2"/>
    <mergeCell ref="B2:E2"/>
    <mergeCell ref="A12:Q12"/>
  </mergeCells>
  <printOptions horizontalCentered="1"/>
  <pageMargins left="0.39370078740157483" right="0.39370078740157483"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2"/>
  <sheetViews>
    <sheetView showGridLines="0" view="pageBreakPreview" zoomScaleNormal="100" zoomScaleSheetLayoutView="100" workbookViewId="0">
      <selection activeCell="F9" sqref="F9"/>
    </sheetView>
  </sheetViews>
  <sheetFormatPr defaultColWidth="22.44140625" defaultRowHeight="10.199999999999999" x14ac:dyDescent="0.2"/>
  <cols>
    <col min="1" max="1" width="76.6640625" style="21" customWidth="1"/>
    <col min="2" max="2" width="17.109375" style="118" customWidth="1"/>
    <col min="3" max="3" width="12" style="21" customWidth="1"/>
    <col min="4" max="16384" width="22.44140625" style="21"/>
  </cols>
  <sheetData>
    <row r="1" spans="1:3" s="322" customFormat="1" ht="30" customHeight="1" x14ac:dyDescent="0.3">
      <c r="A1" s="455" t="s">
        <v>349</v>
      </c>
      <c r="B1" s="456"/>
      <c r="C1" s="457"/>
    </row>
    <row r="2" spans="1:3" ht="25.05" customHeight="1" x14ac:dyDescent="0.2">
      <c r="A2" s="458"/>
      <c r="B2" s="469" t="s">
        <v>108</v>
      </c>
      <c r="C2" s="470" t="s">
        <v>109</v>
      </c>
    </row>
    <row r="3" spans="1:3" s="460" customFormat="1" ht="25.05" customHeight="1" x14ac:dyDescent="0.2">
      <c r="A3" s="459" t="s">
        <v>342</v>
      </c>
      <c r="B3" s="471">
        <v>2609</v>
      </c>
      <c r="C3" s="474">
        <v>9.3000000000000007</v>
      </c>
    </row>
    <row r="4" spans="1:3" s="460" customFormat="1" ht="25.05" customHeight="1" x14ac:dyDescent="0.2">
      <c r="A4" s="461" t="s">
        <v>256</v>
      </c>
      <c r="B4" s="472">
        <v>3203</v>
      </c>
      <c r="C4" s="475">
        <v>11.4</v>
      </c>
    </row>
    <row r="5" spans="1:3" s="460" customFormat="1" ht="25.05" customHeight="1" x14ac:dyDescent="0.2">
      <c r="A5" s="459" t="s">
        <v>343</v>
      </c>
      <c r="B5" s="471">
        <v>2374</v>
      </c>
      <c r="C5" s="474">
        <v>8.4</v>
      </c>
    </row>
    <row r="6" spans="1:3" s="460" customFormat="1" ht="25.05" customHeight="1" x14ac:dyDescent="0.2">
      <c r="A6" s="461" t="s">
        <v>344</v>
      </c>
      <c r="B6" s="472">
        <v>4233</v>
      </c>
      <c r="C6" s="475">
        <v>15.1</v>
      </c>
    </row>
    <row r="7" spans="1:3" s="460" customFormat="1" ht="25.05" customHeight="1" x14ac:dyDescent="0.2">
      <c r="A7" s="459" t="s">
        <v>345</v>
      </c>
      <c r="B7" s="471">
        <v>3581</v>
      </c>
      <c r="C7" s="474">
        <v>12.7</v>
      </c>
    </row>
    <row r="8" spans="1:3" s="460" customFormat="1" ht="25.05" customHeight="1" x14ac:dyDescent="0.2">
      <c r="A8" s="461" t="s">
        <v>346</v>
      </c>
      <c r="B8" s="472">
        <v>1617</v>
      </c>
      <c r="C8" s="475">
        <v>5.8</v>
      </c>
    </row>
    <row r="9" spans="1:3" s="460" customFormat="1" ht="25.05" customHeight="1" x14ac:dyDescent="0.2">
      <c r="A9" s="459" t="s">
        <v>347</v>
      </c>
      <c r="B9" s="471">
        <v>3746</v>
      </c>
      <c r="C9" s="474">
        <v>13.3</v>
      </c>
    </row>
    <row r="10" spans="1:3" s="460" customFormat="1" ht="25.05" customHeight="1" x14ac:dyDescent="0.2">
      <c r="A10" s="461" t="s">
        <v>261</v>
      </c>
      <c r="B10" s="472">
        <v>3755</v>
      </c>
      <c r="C10" s="475">
        <v>13.4</v>
      </c>
    </row>
    <row r="11" spans="1:3" s="460" customFormat="1" ht="25.05" customHeight="1" x14ac:dyDescent="0.2">
      <c r="A11" s="459" t="s">
        <v>348</v>
      </c>
      <c r="B11" s="471">
        <v>2990</v>
      </c>
      <c r="C11" s="474">
        <v>10.6</v>
      </c>
    </row>
    <row r="12" spans="1:3" s="460" customFormat="1" ht="25.05" customHeight="1" x14ac:dyDescent="0.2">
      <c r="A12" s="462" t="s">
        <v>4</v>
      </c>
      <c r="B12" s="473">
        <v>28108</v>
      </c>
      <c r="C12" s="476">
        <v>100</v>
      </c>
    </row>
    <row r="13" spans="1:3" s="460" customFormat="1" ht="50.25" customHeight="1" x14ac:dyDescent="0.2">
      <c r="A13" s="463" t="s">
        <v>441</v>
      </c>
      <c r="B13" s="463"/>
      <c r="C13" s="463"/>
    </row>
    <row r="14" spans="1:3" s="460" customFormat="1" ht="13.8" x14ac:dyDescent="0.2">
      <c r="A14" s="464" t="s">
        <v>326</v>
      </c>
      <c r="B14" s="464"/>
      <c r="C14" s="464"/>
    </row>
    <row r="15" spans="1:3" s="460" customFormat="1" ht="13.8" x14ac:dyDescent="0.2">
      <c r="A15" s="464" t="s">
        <v>333</v>
      </c>
      <c r="B15" s="464"/>
      <c r="C15" s="464"/>
    </row>
    <row r="16" spans="1:3" s="460" customFormat="1" ht="13.8" x14ac:dyDescent="0.2">
      <c r="A16" s="464" t="s">
        <v>327</v>
      </c>
      <c r="B16" s="464"/>
      <c r="C16" s="464"/>
    </row>
    <row r="17" spans="1:3" s="460" customFormat="1" ht="13.8" x14ac:dyDescent="0.2">
      <c r="A17" s="464" t="s">
        <v>328</v>
      </c>
      <c r="B17" s="464"/>
      <c r="C17" s="464"/>
    </row>
    <row r="18" spans="1:3" s="460" customFormat="1" ht="13.8" x14ac:dyDescent="0.2">
      <c r="A18" s="464" t="s">
        <v>329</v>
      </c>
      <c r="B18" s="464"/>
      <c r="C18" s="465"/>
    </row>
    <row r="19" spans="1:3" s="460" customFormat="1" ht="13.8" x14ac:dyDescent="0.2">
      <c r="A19" s="464" t="s">
        <v>330</v>
      </c>
      <c r="B19" s="464"/>
      <c r="C19" s="464"/>
    </row>
    <row r="20" spans="1:3" s="460" customFormat="1" ht="13.8" x14ac:dyDescent="0.2">
      <c r="A20" s="464" t="s">
        <v>331</v>
      </c>
      <c r="B20" s="464"/>
      <c r="C20" s="464"/>
    </row>
    <row r="21" spans="1:3" s="460" customFormat="1" ht="13.8" x14ac:dyDescent="0.2">
      <c r="A21" s="464" t="s">
        <v>332</v>
      </c>
      <c r="B21" s="464"/>
      <c r="C21" s="464"/>
    </row>
    <row r="22" spans="1:3" s="460" customFormat="1" ht="16.05" customHeight="1" x14ac:dyDescent="0.25">
      <c r="A22" s="466" t="s">
        <v>434</v>
      </c>
      <c r="B22" s="467"/>
      <c r="C22" s="468"/>
    </row>
  </sheetData>
  <mergeCells count="10">
    <mergeCell ref="A1:C1"/>
    <mergeCell ref="A17:C17"/>
    <mergeCell ref="A19:C19"/>
    <mergeCell ref="A20:C20"/>
    <mergeCell ref="A21:C21"/>
    <mergeCell ref="A18:B18"/>
    <mergeCell ref="A15:C15"/>
    <mergeCell ref="A16:C16"/>
    <mergeCell ref="A13:C13"/>
    <mergeCell ref="A14:C14"/>
  </mergeCells>
  <printOptions horizontalCentered="1"/>
  <pageMargins left="0.51181102362204722" right="0.51181102362204722" top="0.74803149606299213" bottom="0.74803149606299213" header="0.31496062992125984" footer="0.31496062992125984"/>
  <pageSetup paperSize="9" scale="8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45</vt:i4>
      </vt:variant>
      <vt:variant>
        <vt:lpstr>Named Ranges</vt:lpstr>
      </vt:variant>
      <vt:variant>
        <vt:i4>31</vt:i4>
      </vt:variant>
    </vt:vector>
  </HeadingPairs>
  <TitlesOfParts>
    <vt:vector size="76" baseType="lpstr">
      <vt:lpstr>Cover page</vt:lpstr>
      <vt:lpstr>Table of contents</vt:lpstr>
      <vt:lpstr>Figure 2.1</vt:lpstr>
      <vt:lpstr>Table 2.1</vt:lpstr>
      <vt:lpstr>Figure 2.2</vt:lpstr>
      <vt:lpstr>Table 2.2</vt:lpstr>
      <vt:lpstr>Figure 2.3</vt:lpstr>
      <vt:lpstr>Table 2.3</vt:lpstr>
      <vt:lpstr>Table 2.4</vt:lpstr>
      <vt:lpstr>Table 2.4a</vt:lpstr>
      <vt:lpstr>Table 2.5</vt:lpstr>
      <vt:lpstr>Figure 3.1</vt:lpstr>
      <vt:lpstr>Table 3.1</vt:lpstr>
      <vt:lpstr>Table 3.2</vt:lpstr>
      <vt:lpstr>Table 3.3</vt:lpstr>
      <vt:lpstr>Figure 3.2</vt:lpstr>
      <vt:lpstr>Table 3.4</vt:lpstr>
      <vt:lpstr>Table 3.5</vt:lpstr>
      <vt:lpstr>Table 3.6</vt:lpstr>
      <vt:lpstr>Table 3.7</vt:lpstr>
      <vt:lpstr>Table 3.7a</vt:lpstr>
      <vt:lpstr>Table 3.8</vt:lpstr>
      <vt:lpstr>Table 3.8a</vt:lpstr>
      <vt:lpstr>Table 3.8b</vt:lpstr>
      <vt:lpstr>Table 3.9</vt:lpstr>
      <vt:lpstr>Figure 4.1</vt:lpstr>
      <vt:lpstr>Table 4.1</vt:lpstr>
      <vt:lpstr>Table 4.2</vt:lpstr>
      <vt:lpstr>Table 4.3</vt:lpstr>
      <vt:lpstr>Figure 4.2</vt:lpstr>
      <vt:lpstr>Table 4.4</vt:lpstr>
      <vt:lpstr>Table 4.5</vt:lpstr>
      <vt:lpstr>Table 4.6</vt:lpstr>
      <vt:lpstr>Table 4.7</vt:lpstr>
      <vt:lpstr>Table 4.8</vt:lpstr>
      <vt:lpstr>Table 4.9</vt:lpstr>
      <vt:lpstr>Table 4.10</vt:lpstr>
      <vt:lpstr>Table 4.11</vt:lpstr>
      <vt:lpstr>Table 4.12</vt:lpstr>
      <vt:lpstr>Table 4.13</vt:lpstr>
      <vt:lpstr>Table 4.14a</vt:lpstr>
      <vt:lpstr>Table 4.14b</vt:lpstr>
      <vt:lpstr>Table 4.15</vt:lpstr>
      <vt:lpstr>Table 4.16</vt:lpstr>
      <vt:lpstr>Figure 4.3</vt:lpstr>
      <vt:lpstr>'Table 4.16'!_ftn1</vt:lpstr>
      <vt:lpstr>'Cover page'!Print_Area</vt:lpstr>
      <vt:lpstr>'Figure 2.1'!Print_Area</vt:lpstr>
      <vt:lpstr>'Figure 2.2'!Print_Area</vt:lpstr>
      <vt:lpstr>'Figure 2.3'!Print_Area</vt:lpstr>
      <vt:lpstr>'Figure 3.1'!Print_Area</vt:lpstr>
      <vt:lpstr>'Figure 3.2'!Print_Area</vt:lpstr>
      <vt:lpstr>'Figure 4.1'!Print_Area</vt:lpstr>
      <vt:lpstr>'Figure 4.2'!Print_Area</vt:lpstr>
      <vt:lpstr>'Figure 4.3'!Print_Area</vt:lpstr>
      <vt:lpstr>'Table 2.2'!Print_Area</vt:lpstr>
      <vt:lpstr>'Table 3.1'!Print_Area</vt:lpstr>
      <vt:lpstr>'Table 3.4'!Print_Area</vt:lpstr>
      <vt:lpstr>'Table 3.6'!Print_Area</vt:lpstr>
      <vt:lpstr>'Table 3.7a'!Print_Area</vt:lpstr>
      <vt:lpstr>'Table 3.8'!Print_Area</vt:lpstr>
      <vt:lpstr>'Table 3.8b'!Print_Area</vt:lpstr>
      <vt:lpstr>'Table 3.9'!Print_Area</vt:lpstr>
      <vt:lpstr>'Table 4.1'!Print_Area</vt:lpstr>
      <vt:lpstr>'Table 4.11'!Print_Area</vt:lpstr>
      <vt:lpstr>'Table 4.12'!Print_Area</vt:lpstr>
      <vt:lpstr>'Table 4.13'!Print_Area</vt:lpstr>
      <vt:lpstr>'Table 4.15'!Print_Area</vt:lpstr>
      <vt:lpstr>'Table 4.16'!Print_Area</vt:lpstr>
      <vt:lpstr>'Table 4.2'!Print_Area</vt:lpstr>
      <vt:lpstr>'Table 4.4'!Print_Area</vt:lpstr>
      <vt:lpstr>'Table 4.5'!Print_Area</vt:lpstr>
      <vt:lpstr>'Table 4.7'!Print_Area</vt:lpstr>
      <vt:lpstr>'Table 4.8'!Print_Area</vt:lpstr>
      <vt:lpstr>'Table 4.9'!Print_Area</vt:lpstr>
      <vt:lpstr>'Table of contents'!Print_Area</vt:lpstr>
    </vt:vector>
  </TitlesOfParts>
  <Company>Health Research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Marie Fenlon-Jones</dc:creator>
  <cp:lastModifiedBy>Sharon Kelly</cp:lastModifiedBy>
  <cp:lastPrinted>2018-08-28T13:41:48Z</cp:lastPrinted>
  <dcterms:created xsi:type="dcterms:W3CDTF">2014-05-07T07:57:58Z</dcterms:created>
  <dcterms:modified xsi:type="dcterms:W3CDTF">2018-08-28T15:58:07Z</dcterms:modified>
</cp:coreProperties>
</file>